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DLA\OFP\Programs\ER\_DAF LOG\Web Postings\"/>
    </mc:Choice>
  </mc:AlternateContent>
  <xr:revisionPtr revIDLastSave="0" documentId="13_ncr:1_{18433441-C9FA-4EF3-B00F-E4AE23654EBA}" xr6:coauthVersionLast="47" xr6:coauthVersionMax="47" xr10:uidLastSave="{00000000-0000-0000-0000-000000000000}"/>
  <bookViews>
    <workbookView xWindow="-120" yWindow="-120" windowWidth="29040" windowHeight="15720" xr2:uid="{10E48653-140E-49A9-8159-2222E8D5ADB8}"/>
  </bookViews>
  <sheets>
    <sheet name="DAF Log 06-24-2026" sheetId="1" r:id="rId1"/>
  </sheets>
  <definedNames>
    <definedName name="_xlnm._FilterDatabase" localSheetId="0" hidden="1">'DAF Log 06-24-2026'!$A$5:$T$5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H49" i="1" l="1"/>
  <c r="M48" i="1"/>
  <c r="H48" i="1" s="1"/>
  <c r="M47" i="1"/>
  <c r="H47" i="1" s="1"/>
  <c r="M46" i="1"/>
  <c r="H46" i="1" s="1"/>
  <c r="M45" i="1"/>
  <c r="H45" i="1" s="1"/>
  <c r="M44" i="1"/>
  <c r="H44" i="1" s="1"/>
  <c r="M43" i="1"/>
  <c r="H43" i="1" s="1"/>
  <c r="M42" i="1"/>
  <c r="H42" i="1" s="1"/>
  <c r="M41" i="1"/>
  <c r="H41" i="1" s="1"/>
  <c r="M40" i="1"/>
  <c r="H40" i="1" s="1"/>
  <c r="M39" i="1"/>
  <c r="H39" i="1" s="1"/>
  <c r="M38" i="1"/>
  <c r="H38" i="1" s="1"/>
  <c r="M37" i="1"/>
  <c r="H37" i="1" s="1"/>
  <c r="M36" i="1"/>
  <c r="H36" i="1" s="1"/>
  <c r="M35" i="1"/>
  <c r="H35" i="1" s="1"/>
  <c r="M34" i="1"/>
  <c r="H34" i="1" s="1"/>
  <c r="M33" i="1"/>
  <c r="H33" i="1" s="1"/>
  <c r="M32" i="1"/>
  <c r="H32" i="1" s="1"/>
  <c r="M31" i="1"/>
  <c r="H31" i="1" s="1"/>
  <c r="M30" i="1"/>
  <c r="H30" i="1" s="1"/>
  <c r="M29" i="1"/>
  <c r="H29" i="1" s="1"/>
  <c r="M28" i="1"/>
  <c r="H28" i="1" s="1"/>
  <c r="M27" i="1"/>
  <c r="H27" i="1" s="1"/>
  <c r="M26" i="1"/>
  <c r="H26" i="1" s="1"/>
  <c r="M25" i="1"/>
  <c r="H25" i="1" s="1"/>
  <c r="M24" i="1"/>
  <c r="H24" i="1" s="1"/>
  <c r="M23" i="1"/>
  <c r="H23" i="1" s="1"/>
  <c r="M22" i="1"/>
  <c r="H22" i="1" s="1"/>
  <c r="M21" i="1"/>
  <c r="H21" i="1" s="1"/>
  <c r="M20" i="1"/>
  <c r="H20" i="1" s="1"/>
  <c r="M19" i="1"/>
  <c r="H19" i="1" s="1"/>
  <c r="M18" i="1"/>
  <c r="H18" i="1" s="1"/>
  <c r="M17" i="1"/>
  <c r="H17" i="1" s="1"/>
  <c r="M16" i="1"/>
  <c r="H16" i="1" s="1"/>
  <c r="M15" i="1"/>
  <c r="H15" i="1" s="1"/>
  <c r="M14" i="1"/>
  <c r="H14" i="1" s="1"/>
  <c r="M13" i="1"/>
  <c r="H13" i="1" s="1"/>
  <c r="M12" i="1"/>
  <c r="H12" i="1" s="1"/>
  <c r="M11" i="1"/>
  <c r="H11" i="1" s="1"/>
  <c r="M10" i="1"/>
  <c r="H10" i="1" s="1"/>
  <c r="M9" i="1"/>
  <c r="H9" i="1" s="1"/>
  <c r="M8" i="1"/>
  <c r="H8" i="1" s="1"/>
  <c r="M7" i="1"/>
  <c r="H7" i="1" s="1"/>
  <c r="M6" i="1"/>
  <c r="H6" i="1" s="1"/>
  <c r="C2" i="1"/>
</calcChain>
</file>

<file path=xl/sharedStrings.xml><?xml version="1.0" encoding="utf-8"?>
<sst xmlns="http://schemas.openxmlformats.org/spreadsheetml/2006/main" count="296" uniqueCount="142">
  <si>
    <t>HQ DAF Review Log</t>
  </si>
  <si>
    <t>Date Updated:</t>
  </si>
  <si>
    <t>*Grey filled cells are cuto filled/calculated</t>
  </si>
  <si>
    <t>DAF Information</t>
  </si>
  <si>
    <t>Auto Filled</t>
  </si>
  <si>
    <t xml:space="preserve"> (HQ) Review</t>
  </si>
  <si>
    <t>FHWA Review</t>
  </si>
  <si>
    <t>(HQ) Post-Review</t>
  </si>
  <si>
    <t>Other</t>
  </si>
  <si>
    <t>Caltrans District</t>
  </si>
  <si>
    <t>DAF No.</t>
  </si>
  <si>
    <t>Disaster 
No.</t>
  </si>
  <si>
    <t>Project Name</t>
  </si>
  <si>
    <t>Local Agency</t>
  </si>
  <si>
    <t>Total 
Project 
Cost</t>
  </si>
  <si>
    <t>Date Rec'd from District</t>
  </si>
  <si>
    <t>Under HQ Review</t>
  </si>
  <si>
    <t>Ineligible - Rejected</t>
  </si>
  <si>
    <t>Returned -w- Comments</t>
  </si>
  <si>
    <t>Forwarded
to FHWA</t>
  </si>
  <si>
    <t>Date Rejected 
or Sent to FHWA</t>
  </si>
  <si>
    <t>Under FHWA Review</t>
  </si>
  <si>
    <t>FHWA Approved</t>
  </si>
  <si>
    <t>FHWA Signature Date 
(eligible Y/N box marked)</t>
  </si>
  <si>
    <t xml:space="preserve">FHWA Signed Copy e-filed in Disaster Event "DAF" folder? </t>
  </si>
  <si>
    <t>Proj. Dropped-Withdrawn by Local Agency</t>
  </si>
  <si>
    <t>Review Status</t>
  </si>
  <si>
    <t>LTP-ALACO-006-0</t>
  </si>
  <si>
    <t>CA23-1</t>
  </si>
  <si>
    <t>Redwood Road (MM 7.00 to 8.15)</t>
  </si>
  <si>
    <t>Alameda Co.</t>
  </si>
  <si>
    <t>x</t>
  </si>
  <si>
    <t>Returned to local agency</t>
  </si>
  <si>
    <t>THD-KERCO-001-0</t>
  </si>
  <si>
    <t>CA23-3</t>
  </si>
  <si>
    <t>Garlock Rd</t>
  </si>
  <si>
    <t>Kern Co.</t>
  </si>
  <si>
    <t>LTP-ALACO-007-0</t>
  </si>
  <si>
    <t>Foothill Rd</t>
  </si>
  <si>
    <t>EMK-INDW-001-0</t>
  </si>
  <si>
    <t>CA23-4</t>
  </si>
  <si>
    <t>Fred Waring Dr.</t>
  </si>
  <si>
    <t>Indian Wells</t>
  </si>
  <si>
    <t>LTP-SF-001-0</t>
  </si>
  <si>
    <t>3rd Street Bridge</t>
  </si>
  <si>
    <t>San Francisco</t>
  </si>
  <si>
    <t>LTP-MONCO-013-0</t>
  </si>
  <si>
    <t>Metz Road</t>
  </si>
  <si>
    <t>Monterey Co.</t>
  </si>
  <si>
    <t>LTP-MONCO-009-0</t>
  </si>
  <si>
    <t>CA24-3</t>
  </si>
  <si>
    <t>Carmel Valley Road at Garland Park</t>
  </si>
  <si>
    <t>EMK-LACO-002-0</t>
  </si>
  <si>
    <t>CA25-2</t>
  </si>
  <si>
    <t>Allen Ave</t>
  </si>
  <si>
    <t>Los Angeles Co.</t>
  </si>
  <si>
    <t>EMK-LACO-003-0</t>
  </si>
  <si>
    <t>Altadena Drive</t>
  </si>
  <si>
    <t>EMK-LACO-006-0</t>
  </si>
  <si>
    <t>Lincoln Ave</t>
  </si>
  <si>
    <t>EMK-LACO-011-0</t>
  </si>
  <si>
    <t>Woodbury Road</t>
  </si>
  <si>
    <t>EMK-LACO-012-0</t>
  </si>
  <si>
    <t>Parkway and Roadway Repairs</t>
  </si>
  <si>
    <t>EMK-LACO-014-0</t>
  </si>
  <si>
    <t>Valaveras Street</t>
  </si>
  <si>
    <t>DVH-SBCO-001-2</t>
  </si>
  <si>
    <t>CA18-3</t>
  </si>
  <si>
    <t>North Jameson Lane (1E27)</t>
  </si>
  <si>
    <t xml:space="preserve">Santa Barbara Co. </t>
  </si>
  <si>
    <t>DVH-SCRCO-068-1</t>
  </si>
  <si>
    <t>CA17-2</t>
  </si>
  <si>
    <t>Glenwood Drive PM 2.02</t>
  </si>
  <si>
    <t>Santa Cruz Co.</t>
  </si>
  <si>
    <t>EMK-LACO-001-0</t>
  </si>
  <si>
    <t>CA25-4</t>
  </si>
  <si>
    <t>Malibu Canon Road</t>
  </si>
  <si>
    <t>Los Angeles</t>
  </si>
  <si>
    <t>LTP-CCCO-003-1</t>
  </si>
  <si>
    <t>Highland Rd</t>
  </si>
  <si>
    <t>Contra Costa Co.</t>
  </si>
  <si>
    <t>LTP-SCRCO-091-1</t>
  </si>
  <si>
    <t>Eureka Canyon Road</t>
  </si>
  <si>
    <t>PMP-TRICO-001-0</t>
  </si>
  <si>
    <t>CA25-6</t>
  </si>
  <si>
    <t>Hyampom Rd</t>
  </si>
  <si>
    <t>Trinity Co.</t>
  </si>
  <si>
    <t>PMP-ALPCO-001-0</t>
  </si>
  <si>
    <t>Hot Springs Road</t>
  </si>
  <si>
    <t>Alpine Co.</t>
  </si>
  <si>
    <t xml:space="preserve">PMP-TULCO-040-1 </t>
  </si>
  <si>
    <t>Road 256 (County Location #355)</t>
  </si>
  <si>
    <t>Tulare County</t>
  </si>
  <si>
    <t>DVH-SCRCO-078-2</t>
  </si>
  <si>
    <t>Redwood Lodge Rd PM 1.80</t>
  </si>
  <si>
    <t>LTP-SCRCO-088-1</t>
  </si>
  <si>
    <t>Granite Creek Rd</t>
  </si>
  <si>
    <t>PMP-TRICO-002-0</t>
  </si>
  <si>
    <t>PMP-TRICO-002-2</t>
  </si>
  <si>
    <t>Trinity Dam Blvd</t>
  </si>
  <si>
    <t>PMP-SHACO-002-3</t>
  </si>
  <si>
    <t>Big Bend Road</t>
  </si>
  <si>
    <t>Shasta Co.</t>
  </si>
  <si>
    <t>PMP-TRICO-001-1</t>
  </si>
  <si>
    <t>CA25-3</t>
  </si>
  <si>
    <t>Van Duzen Road</t>
  </si>
  <si>
    <t>PMP-TEHCO-006-2</t>
  </si>
  <si>
    <t>99W@Truckee Creek</t>
  </si>
  <si>
    <t>Tehama Co.</t>
  </si>
  <si>
    <t>PMP-HUMCO-015-1</t>
  </si>
  <si>
    <t>Mattole Road</t>
  </si>
  <si>
    <t>Humboldt Co.</t>
  </si>
  <si>
    <t>DVH-SCRCO-029-2</t>
  </si>
  <si>
    <t>Hazel Dell Road</t>
  </si>
  <si>
    <t>LTP-SCRCO-102-1</t>
  </si>
  <si>
    <t>CA24-2</t>
  </si>
  <si>
    <t>Day Valley Road</t>
  </si>
  <si>
    <t>LTP-SCRCO-105-1</t>
  </si>
  <si>
    <t>East Zayante Road</t>
  </si>
  <si>
    <t>LTP-SCRCO-103-1</t>
  </si>
  <si>
    <t>North Rodeo Gulch Road</t>
  </si>
  <si>
    <t>LTP-SCRCO-110-1</t>
  </si>
  <si>
    <t>CA24-4</t>
  </si>
  <si>
    <t>Bear Creek Road</t>
  </si>
  <si>
    <t>PMP-SCRCO-003-1</t>
  </si>
  <si>
    <t>CA22-3</t>
  </si>
  <si>
    <t xml:space="preserve">Soquel San Jose Road </t>
  </si>
  <si>
    <t>LTP-SCRCO-113-1</t>
  </si>
  <si>
    <t>Mountain View Road</t>
  </si>
  <si>
    <t>LTP-SBCO-028-1</t>
  </si>
  <si>
    <t>Palmer Road MP 4.01</t>
  </si>
  <si>
    <t>DVH-SCRCO-016-2</t>
  </si>
  <si>
    <t>Eureka Canyon Road PM 3.16</t>
  </si>
  <si>
    <t>PMP-HUMCO-002-1</t>
  </si>
  <si>
    <t>CA23-2</t>
  </si>
  <si>
    <t>Blue Slide Road</t>
  </si>
  <si>
    <t>PMP-HUMCO-008-1</t>
  </si>
  <si>
    <t>North Fork Made River Bridge</t>
  </si>
  <si>
    <t>PMP-HUMCO-012-1</t>
  </si>
  <si>
    <t>New Navy Base PM 0.4-0.5</t>
  </si>
  <si>
    <t>PMP-HUMCO-021-1</t>
  </si>
  <si>
    <t>Bell Springs Road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</si>
</sst>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28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4"/>
      <color theme="0"/>
      <name val="Aptos Narrow"/>
      <family val="2"/>
      <scheme val="minor"/>
    </font>
    <font>
      <sz val="10"/>
      <name val="Aptos Narrow"/>
      <family val="2"/>
      <scheme val="minor"/>
    </font>
    <font>
      <sz val="11"/>
      <name val="Calibri"/>
      <family val="2"/>
    </font>
    <font>
      <sz val="10"/>
      <color rgb="FFFFFFFF"/>
      <name val="Calibri"/>
      <family val="2"/>
    </font>
    <font>
      <sz val="11"/>
      <color rgb="FFFFFFFF"/>
      <name val="Calibri"/>
      <family val="2"/>
    </font>
    <font>
      <sz val="10"/>
      <name val="Calibri"/>
      <family val="2"/>
    </font>
    <font>
      <sz val="11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1F3864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3">
    <xf numFmtId="0" fontId="0" fillId="0" borderId="0" xfId="0"/>
    <xf numFmtId="14" fontId="3" fillId="0" borderId="0" xfId="0" applyNumberFormat="1" applyFon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4" fontId="0" fillId="2" borderId="0" xfId="0" applyNumberFormat="1" applyFill="1" applyAlignment="1">
      <alignment horizontal="right"/>
    </xf>
    <xf numFmtId="14" fontId="4" fillId="2" borderId="0" xfId="0" applyNumberFormat="1" applyFont="1" applyFill="1" applyAlignment="1">
      <alignment horizontal="center"/>
    </xf>
    <xf numFmtId="14" fontId="4" fillId="2" borderId="0" xfId="0" applyNumberFormat="1" applyFont="1" applyFill="1" applyAlignment="1">
      <alignment horizontal="left"/>
    </xf>
    <xf numFmtId="0" fontId="0" fillId="2" borderId="0" xfId="0" applyFill="1" applyAlignment="1">
      <alignment horizontal="center"/>
    </xf>
    <xf numFmtId="14" fontId="0" fillId="0" borderId="0" xfId="0" applyNumberFormat="1" applyAlignment="1">
      <alignment horizontal="right"/>
    </xf>
    <xf numFmtId="14" fontId="4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left"/>
    </xf>
    <xf numFmtId="14" fontId="5" fillId="0" borderId="1" xfId="0" applyNumberFormat="1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14" fontId="5" fillId="0" borderId="3" xfId="0" applyNumberFormat="1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wrapText="1"/>
    </xf>
    <xf numFmtId="0" fontId="6" fillId="3" borderId="2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2" fillId="3" borderId="4" xfId="0" applyFont="1" applyFill="1" applyBorder="1"/>
    <xf numFmtId="1" fontId="8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top" wrapText="1"/>
    </xf>
    <xf numFmtId="0" fontId="8" fillId="2" borderId="4" xfId="0" applyFont="1" applyFill="1" applyBorder="1" applyAlignment="1">
      <alignment horizontal="center" vertical="top" textRotation="90" wrapText="1"/>
    </xf>
    <xf numFmtId="0" fontId="10" fillId="6" borderId="3" xfId="0" applyFont="1" applyFill="1" applyBorder="1" applyAlignment="1">
      <alignment horizontal="center" vertical="top" textRotation="90" wrapText="1"/>
    </xf>
    <xf numFmtId="0" fontId="8" fillId="4" borderId="3" xfId="0" applyFont="1" applyFill="1" applyBorder="1" applyAlignment="1">
      <alignment horizontal="center" vertical="top" textRotation="90" wrapText="1"/>
    </xf>
    <xf numFmtId="0" fontId="11" fillId="4" borderId="3" xfId="0" applyFont="1" applyFill="1" applyBorder="1" applyAlignment="1">
      <alignment horizontal="center" vertical="top" wrapText="1"/>
    </xf>
    <xf numFmtId="0" fontId="9" fillId="6" borderId="3" xfId="0" applyFont="1" applyFill="1" applyBorder="1" applyAlignment="1">
      <alignment horizontal="center" vertical="top" wrapText="1"/>
    </xf>
    <xf numFmtId="0" fontId="11" fillId="5" borderId="4" xfId="0" applyFont="1" applyFill="1" applyBorder="1" applyAlignment="1">
      <alignment horizontal="center" vertical="top" wrapText="1"/>
    </xf>
    <xf numFmtId="0" fontId="10" fillId="6" borderId="4" xfId="0" applyFont="1" applyFill="1" applyBorder="1" applyAlignment="1">
      <alignment horizontal="center" vertical="center"/>
    </xf>
    <xf numFmtId="1" fontId="0" fillId="0" borderId="5" xfId="0" applyNumberFormat="1" applyBorder="1" applyAlignment="1">
      <alignment horizontal="center"/>
    </xf>
    <xf numFmtId="14" fontId="0" fillId="0" borderId="5" xfId="0" applyNumberFormat="1" applyBorder="1"/>
    <xf numFmtId="14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left"/>
    </xf>
    <xf numFmtId="0" fontId="8" fillId="0" borderId="5" xfId="0" applyFont="1" applyBorder="1" applyAlignment="1">
      <alignment horizontal="left" vertical="top"/>
    </xf>
    <xf numFmtId="164" fontId="12" fillId="0" borderId="5" xfId="1" applyNumberFormat="1" applyFont="1" applyFill="1" applyBorder="1"/>
    <xf numFmtId="14" fontId="0" fillId="7" borderId="5" xfId="0" applyNumberFormat="1" applyFill="1" applyBorder="1" applyAlignment="1">
      <alignment horizontal="center"/>
    </xf>
    <xf numFmtId="0" fontId="0" fillId="8" borderId="5" xfId="0" applyFill="1" applyBorder="1" applyAlignment="1">
      <alignment horizontal="left"/>
    </xf>
    <xf numFmtId="0" fontId="5" fillId="5" borderId="1" xfId="0" applyFont="1" applyFill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E6A8B-73DE-4ED6-9BF1-BAB9631280C0}">
  <sheetPr>
    <pageSetUpPr fitToPage="1"/>
  </sheetPr>
  <dimension ref="A1:T49"/>
  <sheetViews>
    <sheetView tabSelected="1" workbookViewId="0">
      <selection activeCell="Q28" sqref="Q28"/>
    </sheetView>
  </sheetViews>
  <sheetFormatPr defaultRowHeight="15" x14ac:dyDescent="0.25"/>
  <cols>
    <col min="1" max="1" width="13.42578125" customWidth="1"/>
    <col min="2" max="2" width="18" bestFit="1" customWidth="1"/>
    <col min="4" max="4" width="32.85546875" bestFit="1" customWidth="1"/>
    <col min="5" max="5" width="17.5703125" bestFit="1" customWidth="1"/>
    <col min="6" max="6" width="11.5703125" bestFit="1" customWidth="1"/>
    <col min="7" max="7" width="10.42578125" bestFit="1" customWidth="1"/>
    <col min="8" max="8" width="8.85546875" bestFit="1" customWidth="1"/>
    <col min="9" max="9" width="3.7109375" bestFit="1" customWidth="1"/>
    <col min="10" max="11" width="6.5703125" bestFit="1" customWidth="1"/>
    <col min="12" max="12" width="10.42578125" bestFit="1" customWidth="1"/>
    <col min="13" max="13" width="8.85546875" bestFit="1" customWidth="1"/>
    <col min="14" max="14" width="3.7109375" bestFit="1" customWidth="1"/>
    <col min="15" max="15" width="6.5703125" bestFit="1" customWidth="1"/>
    <col min="16" max="16" width="3.7109375" bestFit="1" customWidth="1"/>
    <col min="20" max="20" width="22.85546875" bestFit="1" customWidth="1"/>
  </cols>
  <sheetData>
    <row r="1" spans="1:20" ht="36" x14ac:dyDescent="0.55000000000000004">
      <c r="A1" s="1" t="s">
        <v>0</v>
      </c>
      <c r="B1" s="1"/>
      <c r="C1" s="2"/>
      <c r="D1" s="3"/>
      <c r="E1" s="3"/>
      <c r="F1" s="3"/>
      <c r="G1" s="3"/>
      <c r="H1" s="2"/>
      <c r="I1" s="2"/>
      <c r="J1" s="2"/>
      <c r="K1" s="2"/>
      <c r="L1" s="3"/>
      <c r="M1" s="3"/>
      <c r="N1" s="3"/>
      <c r="O1" s="3"/>
      <c r="P1" s="3"/>
      <c r="Q1" s="3"/>
      <c r="R1" s="3"/>
      <c r="S1" s="3"/>
      <c r="T1" s="4"/>
    </row>
    <row r="2" spans="1:20" x14ac:dyDescent="0.25">
      <c r="A2" s="5" t="s">
        <v>1</v>
      </c>
      <c r="B2" s="5"/>
      <c r="C2" s="6">
        <f ca="1">TODAY()</f>
        <v>46197</v>
      </c>
      <c r="D2" s="7" t="s">
        <v>2</v>
      </c>
      <c r="E2" s="7"/>
      <c r="F2" s="8"/>
      <c r="G2" s="2"/>
      <c r="M2" s="3"/>
      <c r="N2" s="3"/>
      <c r="O2" s="3"/>
      <c r="P2" s="3"/>
      <c r="Q2" s="3"/>
      <c r="R2" s="3"/>
      <c r="S2" s="3"/>
      <c r="T2" s="4"/>
    </row>
    <row r="3" spans="1:20" ht="15.75" thickBot="1" x14ac:dyDescent="0.3">
      <c r="A3" s="9"/>
      <c r="B3" s="9"/>
      <c r="C3" s="10"/>
      <c r="D3" s="11"/>
      <c r="E3" s="11"/>
      <c r="F3" s="3"/>
      <c r="G3" s="2"/>
      <c r="M3" s="3"/>
      <c r="N3" s="3"/>
      <c r="O3" s="3"/>
      <c r="P3" s="3"/>
      <c r="Q3" s="3"/>
      <c r="R3" s="3"/>
      <c r="S3" s="3"/>
      <c r="T3" s="4"/>
    </row>
    <row r="4" spans="1:20" ht="19.5" thickBot="1" x14ac:dyDescent="0.3">
      <c r="A4" s="12" t="s">
        <v>3</v>
      </c>
      <c r="B4" s="13"/>
      <c r="C4" s="13"/>
      <c r="D4" s="13"/>
      <c r="E4" s="13"/>
      <c r="F4" s="13"/>
      <c r="G4" s="14"/>
      <c r="H4" s="17" t="s">
        <v>4</v>
      </c>
      <c r="I4" s="15" t="s">
        <v>5</v>
      </c>
      <c r="J4" s="18"/>
      <c r="K4" s="18"/>
      <c r="L4" s="16"/>
      <c r="M4" s="17" t="s">
        <v>4</v>
      </c>
      <c r="N4" s="19" t="s">
        <v>6</v>
      </c>
      <c r="O4" s="20"/>
      <c r="P4" s="20"/>
      <c r="Q4" s="21"/>
      <c r="R4" s="22" t="s">
        <v>7</v>
      </c>
      <c r="S4" s="42" t="s">
        <v>8</v>
      </c>
      <c r="T4" s="4"/>
    </row>
    <row r="5" spans="1:20" ht="103.5" thickBot="1" x14ac:dyDescent="0.3">
      <c r="A5" s="23" t="s">
        <v>9</v>
      </c>
      <c r="B5" s="24" t="s">
        <v>10</v>
      </c>
      <c r="C5" s="25" t="s">
        <v>11</v>
      </c>
      <c r="D5" s="25" t="s">
        <v>12</v>
      </c>
      <c r="E5" s="24" t="s">
        <v>13</v>
      </c>
      <c r="F5" s="25" t="s">
        <v>14</v>
      </c>
      <c r="G5" s="24" t="s">
        <v>15</v>
      </c>
      <c r="H5" s="27" t="s">
        <v>16</v>
      </c>
      <c r="I5" s="28" t="s">
        <v>17</v>
      </c>
      <c r="J5" s="28" t="s">
        <v>18</v>
      </c>
      <c r="K5" s="28" t="s">
        <v>19</v>
      </c>
      <c r="L5" s="26" t="s">
        <v>20</v>
      </c>
      <c r="M5" s="27" t="s">
        <v>21</v>
      </c>
      <c r="N5" s="29" t="s">
        <v>17</v>
      </c>
      <c r="O5" s="29" t="s">
        <v>18</v>
      </c>
      <c r="P5" s="29" t="s">
        <v>22</v>
      </c>
      <c r="Q5" s="30" t="s">
        <v>23</v>
      </c>
      <c r="R5" s="31" t="s">
        <v>24</v>
      </c>
      <c r="S5" s="32" t="s">
        <v>25</v>
      </c>
      <c r="T5" s="33" t="s">
        <v>26</v>
      </c>
    </row>
    <row r="6" spans="1:20" x14ac:dyDescent="0.25">
      <c r="A6" s="34">
        <v>4</v>
      </c>
      <c r="B6" s="35" t="s">
        <v>27</v>
      </c>
      <c r="C6" s="36" t="s">
        <v>28</v>
      </c>
      <c r="D6" s="37" t="s">
        <v>29</v>
      </c>
      <c r="E6" s="38" t="s">
        <v>30</v>
      </c>
      <c r="F6" s="39">
        <v>7347707</v>
      </c>
      <c r="G6" s="36">
        <v>45125</v>
      </c>
      <c r="H6" s="40" t="str">
        <f>IF(AND(I6="",J6="",K6="",A6&gt;0,M6="",N6="",O6="",P6="",L6=""),"x","")</f>
        <v/>
      </c>
      <c r="I6" s="36"/>
      <c r="J6" s="36"/>
      <c r="K6" s="36" t="s">
        <v>31</v>
      </c>
      <c r="L6" s="36">
        <v>45882</v>
      </c>
      <c r="M6" s="40" t="str">
        <f t="shared" ref="M6:M49" si="0">IF(AND(N6="",O6="",P6="",L6&gt;0,I6=""),"x","")</f>
        <v/>
      </c>
      <c r="N6" s="36"/>
      <c r="O6" s="36" t="s">
        <v>31</v>
      </c>
      <c r="P6" s="36"/>
      <c r="Q6" s="36"/>
      <c r="R6" s="36"/>
      <c r="S6" s="36"/>
      <c r="T6" s="41" t="s">
        <v>32</v>
      </c>
    </row>
    <row r="7" spans="1:20" x14ac:dyDescent="0.25">
      <c r="A7" s="34">
        <v>6</v>
      </c>
      <c r="B7" s="35" t="s">
        <v>33</v>
      </c>
      <c r="C7" s="36" t="s">
        <v>34</v>
      </c>
      <c r="D7" s="37" t="s">
        <v>35</v>
      </c>
      <c r="E7" s="38" t="s">
        <v>36</v>
      </c>
      <c r="F7" s="39">
        <v>5533</v>
      </c>
      <c r="G7" s="36">
        <v>45169</v>
      </c>
      <c r="H7" s="40" t="str">
        <f>IF(AND(I7="",J7="",K7="",A7&gt;0,M7="",N7="",O7="",P7="",L7=""),"x","")</f>
        <v/>
      </c>
      <c r="I7" s="36"/>
      <c r="J7" s="36" t="s">
        <v>31</v>
      </c>
      <c r="K7" s="36"/>
      <c r="L7" s="36"/>
      <c r="M7" s="40" t="str">
        <f t="shared" si="0"/>
        <v/>
      </c>
      <c r="N7" s="36"/>
      <c r="O7" s="36"/>
      <c r="P7" s="36"/>
      <c r="Q7" s="36"/>
      <c r="R7" s="36"/>
      <c r="S7" s="36"/>
      <c r="T7" s="41" t="s">
        <v>32</v>
      </c>
    </row>
    <row r="8" spans="1:20" x14ac:dyDescent="0.25">
      <c r="A8" s="34">
        <v>4</v>
      </c>
      <c r="B8" s="35" t="s">
        <v>37</v>
      </c>
      <c r="C8" s="36" t="s">
        <v>28</v>
      </c>
      <c r="D8" s="37" t="s">
        <v>38</v>
      </c>
      <c r="E8" s="38" t="s">
        <v>30</v>
      </c>
      <c r="F8" s="39">
        <v>2399265</v>
      </c>
      <c r="G8" s="36">
        <v>45215</v>
      </c>
      <c r="H8" s="40" t="str">
        <f>IF(AND(I8="",J8="",K8="",A8&gt;0,M8="",N8="",O8="",P8="",L8=""),"x","")</f>
        <v/>
      </c>
      <c r="I8" s="36"/>
      <c r="J8" s="36"/>
      <c r="K8" s="36" t="s">
        <v>31</v>
      </c>
      <c r="L8" s="36"/>
      <c r="M8" s="40" t="str">
        <f t="shared" si="0"/>
        <v/>
      </c>
      <c r="N8" s="36"/>
      <c r="O8" s="36" t="s">
        <v>31</v>
      </c>
      <c r="P8" s="36"/>
      <c r="Q8" s="36"/>
      <c r="R8" s="36"/>
      <c r="S8" s="36"/>
      <c r="T8" s="41" t="s">
        <v>32</v>
      </c>
    </row>
    <row r="9" spans="1:20" x14ac:dyDescent="0.25">
      <c r="A9" s="34">
        <v>8</v>
      </c>
      <c r="B9" s="35" t="s">
        <v>39</v>
      </c>
      <c r="C9" s="36" t="s">
        <v>40</v>
      </c>
      <c r="D9" s="37" t="s">
        <v>41</v>
      </c>
      <c r="E9" s="38" t="s">
        <v>42</v>
      </c>
      <c r="F9" s="39">
        <v>283791</v>
      </c>
      <c r="G9" s="36">
        <v>45239</v>
      </c>
      <c r="H9" s="40" t="str">
        <f>IF(AND(I9="",J9="",K9="",A9&gt;0,M9="",N9="",O9="",P9="",L9=""),"x","")</f>
        <v/>
      </c>
      <c r="I9" s="36"/>
      <c r="J9" s="36" t="s">
        <v>31</v>
      </c>
      <c r="K9" s="36"/>
      <c r="L9" s="36"/>
      <c r="M9" s="40" t="str">
        <f t="shared" si="0"/>
        <v/>
      </c>
      <c r="N9" s="36"/>
      <c r="O9" s="36"/>
      <c r="P9" s="36"/>
      <c r="Q9" s="36"/>
      <c r="R9" s="36"/>
      <c r="S9" s="36"/>
      <c r="T9" s="41" t="s">
        <v>32</v>
      </c>
    </row>
    <row r="10" spans="1:20" x14ac:dyDescent="0.25">
      <c r="A10" s="34">
        <v>4</v>
      </c>
      <c r="B10" s="35" t="s">
        <v>43</v>
      </c>
      <c r="C10" s="36" t="s">
        <v>34</v>
      </c>
      <c r="D10" s="37" t="s">
        <v>44</v>
      </c>
      <c r="E10" s="38" t="s">
        <v>45</v>
      </c>
      <c r="F10" s="39">
        <v>7116185</v>
      </c>
      <c r="G10" s="36">
        <v>45267</v>
      </c>
      <c r="H10" s="40" t="str">
        <f>IF(AND(I10="",J10="",K10="",A10&gt;0,M10="",N10="",O10="",P10="",L10=""),"x","")</f>
        <v/>
      </c>
      <c r="I10" s="36"/>
      <c r="J10" s="36"/>
      <c r="K10" s="36" t="s">
        <v>31</v>
      </c>
      <c r="L10" s="36">
        <v>45267</v>
      </c>
      <c r="M10" s="40" t="str">
        <f t="shared" si="0"/>
        <v/>
      </c>
      <c r="N10" s="36"/>
      <c r="O10" s="36" t="s">
        <v>31</v>
      </c>
      <c r="P10" s="36"/>
      <c r="Q10" s="36"/>
      <c r="R10" s="36"/>
      <c r="S10" s="36"/>
      <c r="T10" s="41" t="s">
        <v>32</v>
      </c>
    </row>
    <row r="11" spans="1:20" x14ac:dyDescent="0.25">
      <c r="A11" s="34">
        <v>5</v>
      </c>
      <c r="B11" s="35" t="s">
        <v>46</v>
      </c>
      <c r="C11" s="36" t="s">
        <v>28</v>
      </c>
      <c r="D11" s="37" t="s">
        <v>47</v>
      </c>
      <c r="E11" s="37" t="s">
        <v>48</v>
      </c>
      <c r="F11" s="39">
        <v>11922</v>
      </c>
      <c r="G11" s="36">
        <v>45735</v>
      </c>
      <c r="H11" s="40" t="str">
        <f>IF(AND(I11="",J11="",K11="",A11&gt;0,M11="",N11="",O11="",P11="",L11=""),"x","")</f>
        <v/>
      </c>
      <c r="I11" s="36"/>
      <c r="J11" s="36"/>
      <c r="K11" s="36" t="s">
        <v>31</v>
      </c>
      <c r="L11" s="36">
        <v>45735</v>
      </c>
      <c r="M11" s="40" t="str">
        <f t="shared" si="0"/>
        <v>x</v>
      </c>
      <c r="N11" s="36"/>
      <c r="O11" s="36"/>
      <c r="P11" s="36"/>
      <c r="Q11" s="36"/>
      <c r="R11" s="36"/>
      <c r="S11" s="36"/>
      <c r="T11" s="41" t="s">
        <v>21</v>
      </c>
    </row>
    <row r="12" spans="1:20" x14ac:dyDescent="0.25">
      <c r="A12" s="34">
        <v>5</v>
      </c>
      <c r="B12" s="35" t="s">
        <v>49</v>
      </c>
      <c r="C12" s="36" t="s">
        <v>50</v>
      </c>
      <c r="D12" s="37" t="s">
        <v>51</v>
      </c>
      <c r="E12" s="37" t="s">
        <v>48</v>
      </c>
      <c r="F12" s="39">
        <v>19486</v>
      </c>
      <c r="G12" s="36">
        <v>45839</v>
      </c>
      <c r="H12" s="40" t="str">
        <f>IF(AND(I12="",J12="",K12="",A12&gt;0,M12="",N12="",O12="",P12="",L12=""),"x","")</f>
        <v/>
      </c>
      <c r="I12" s="36"/>
      <c r="J12" s="36"/>
      <c r="K12" s="36" t="s">
        <v>31</v>
      </c>
      <c r="L12" s="36">
        <v>45840</v>
      </c>
      <c r="M12" s="40" t="str">
        <f t="shared" si="0"/>
        <v>x</v>
      </c>
      <c r="N12" s="36"/>
      <c r="O12" s="36"/>
      <c r="P12" s="36"/>
      <c r="Q12" s="36"/>
      <c r="R12" s="36"/>
      <c r="S12" s="36"/>
      <c r="T12" s="41" t="s">
        <v>21</v>
      </c>
    </row>
    <row r="13" spans="1:20" x14ac:dyDescent="0.25">
      <c r="A13" s="34">
        <v>7</v>
      </c>
      <c r="B13" s="35" t="s">
        <v>52</v>
      </c>
      <c r="C13" s="36" t="s">
        <v>53</v>
      </c>
      <c r="D13" s="37" t="s">
        <v>54</v>
      </c>
      <c r="E13" s="37" t="s">
        <v>55</v>
      </c>
      <c r="F13" s="39">
        <v>544000</v>
      </c>
      <c r="G13" s="36">
        <v>45846</v>
      </c>
      <c r="H13" s="40" t="str">
        <f>IF(AND(I13="",J13="",K13="",A13&gt;0,M13="",N13="",O13="",P13="",L13=""),"x","")</f>
        <v/>
      </c>
      <c r="I13" s="36"/>
      <c r="J13" s="36"/>
      <c r="K13" s="36" t="s">
        <v>31</v>
      </c>
      <c r="L13" s="36">
        <v>45905</v>
      </c>
      <c r="M13" s="40" t="str">
        <f t="shared" si="0"/>
        <v>x</v>
      </c>
      <c r="N13" s="36"/>
      <c r="O13" s="36"/>
      <c r="P13" s="36"/>
      <c r="Q13" s="36"/>
      <c r="R13" s="36"/>
      <c r="S13" s="36"/>
      <c r="T13" s="41" t="s">
        <v>21</v>
      </c>
    </row>
    <row r="14" spans="1:20" x14ac:dyDescent="0.25">
      <c r="A14" s="34">
        <v>7</v>
      </c>
      <c r="B14" s="35" t="s">
        <v>56</v>
      </c>
      <c r="C14" s="36" t="s">
        <v>53</v>
      </c>
      <c r="D14" s="37" t="s">
        <v>57</v>
      </c>
      <c r="E14" s="37" t="s">
        <v>55</v>
      </c>
      <c r="F14" s="39">
        <v>7030000</v>
      </c>
      <c r="G14" s="36">
        <v>45846</v>
      </c>
      <c r="H14" s="40" t="str">
        <f>IF(AND(I14="",J14="",K14="",A14&gt;0,M14="",N14="",O14="",P14="",L14=""),"x","")</f>
        <v/>
      </c>
      <c r="I14" s="36"/>
      <c r="J14" s="36"/>
      <c r="K14" s="36" t="s">
        <v>31</v>
      </c>
      <c r="L14" s="36">
        <v>45916</v>
      </c>
      <c r="M14" s="40" t="str">
        <f t="shared" si="0"/>
        <v>x</v>
      </c>
      <c r="N14" s="36"/>
      <c r="O14" s="36"/>
      <c r="P14" s="36"/>
      <c r="Q14" s="36"/>
      <c r="R14" s="36"/>
      <c r="S14" s="36"/>
      <c r="T14" s="41" t="s">
        <v>21</v>
      </c>
    </row>
    <row r="15" spans="1:20" x14ac:dyDescent="0.25">
      <c r="A15" s="34">
        <v>7</v>
      </c>
      <c r="B15" s="35" t="s">
        <v>58</v>
      </c>
      <c r="C15" s="36" t="s">
        <v>53</v>
      </c>
      <c r="D15" s="37" t="s">
        <v>59</v>
      </c>
      <c r="E15" s="37" t="s">
        <v>55</v>
      </c>
      <c r="F15" s="39">
        <v>2375000</v>
      </c>
      <c r="G15" s="36">
        <v>45846</v>
      </c>
      <c r="H15" s="40" t="str">
        <f>IF(AND(I15="",J15="",K15="",A15&gt;0,M15="",N15="",O15="",P15="",L15=""),"x","")</f>
        <v/>
      </c>
      <c r="I15" s="36"/>
      <c r="J15" s="36"/>
      <c r="K15" s="36" t="s">
        <v>31</v>
      </c>
      <c r="L15" s="36">
        <v>45905</v>
      </c>
      <c r="M15" s="40" t="str">
        <f t="shared" si="0"/>
        <v>x</v>
      </c>
      <c r="N15" s="36"/>
      <c r="O15" s="36"/>
      <c r="P15" s="36"/>
      <c r="Q15" s="36"/>
      <c r="R15" s="36"/>
      <c r="S15" s="36"/>
      <c r="T15" s="41" t="s">
        <v>21</v>
      </c>
    </row>
    <row r="16" spans="1:20" x14ac:dyDescent="0.25">
      <c r="A16" s="34">
        <v>7</v>
      </c>
      <c r="B16" s="35" t="s">
        <v>60</v>
      </c>
      <c r="C16" s="36" t="s">
        <v>53</v>
      </c>
      <c r="D16" s="37" t="s">
        <v>61</v>
      </c>
      <c r="E16" s="37" t="s">
        <v>55</v>
      </c>
      <c r="F16" s="39">
        <v>2566000</v>
      </c>
      <c r="G16" s="36">
        <v>45846</v>
      </c>
      <c r="H16" s="40" t="str">
        <f>IF(AND(I16="",J16="",K16="",A16&gt;0,M16="",N16="",O16="",P16="",L16=""),"x","")</f>
        <v/>
      </c>
      <c r="I16" s="36"/>
      <c r="J16" s="36"/>
      <c r="K16" s="36" t="s">
        <v>31</v>
      </c>
      <c r="L16" s="36">
        <v>45905</v>
      </c>
      <c r="M16" s="40" t="str">
        <f t="shared" si="0"/>
        <v>x</v>
      </c>
      <c r="N16" s="36"/>
      <c r="O16" s="36"/>
      <c r="P16" s="36"/>
      <c r="Q16" s="36"/>
      <c r="R16" s="36"/>
      <c r="S16" s="36"/>
      <c r="T16" s="41" t="s">
        <v>21</v>
      </c>
    </row>
    <row r="17" spans="1:20" x14ac:dyDescent="0.25">
      <c r="A17" s="34">
        <v>7</v>
      </c>
      <c r="B17" s="35" t="s">
        <v>62</v>
      </c>
      <c r="C17" s="36" t="s">
        <v>53</v>
      </c>
      <c r="D17" s="37" t="s">
        <v>63</v>
      </c>
      <c r="E17" s="37" t="s">
        <v>55</v>
      </c>
      <c r="F17" s="39">
        <v>1470000</v>
      </c>
      <c r="G17" s="36">
        <v>45846</v>
      </c>
      <c r="H17" s="40" t="str">
        <f>IF(AND(I17="",J17="",K17="",A17&gt;0,M17="",N17="",O17="",P17="",L17=""),"x","")</f>
        <v/>
      </c>
      <c r="I17" s="36"/>
      <c r="J17" s="36"/>
      <c r="K17" s="36" t="s">
        <v>31</v>
      </c>
      <c r="L17" s="36">
        <v>45905</v>
      </c>
      <c r="M17" s="40" t="str">
        <f t="shared" si="0"/>
        <v>x</v>
      </c>
      <c r="N17" s="36"/>
      <c r="O17" s="36"/>
      <c r="P17" s="36"/>
      <c r="Q17" s="36"/>
      <c r="R17" s="36"/>
      <c r="S17" s="36"/>
      <c r="T17" s="41" t="s">
        <v>21</v>
      </c>
    </row>
    <row r="18" spans="1:20" x14ac:dyDescent="0.25">
      <c r="A18" s="34">
        <v>7</v>
      </c>
      <c r="B18" s="35" t="s">
        <v>64</v>
      </c>
      <c r="C18" s="36" t="s">
        <v>53</v>
      </c>
      <c r="D18" s="37" t="s">
        <v>65</v>
      </c>
      <c r="E18" s="37" t="s">
        <v>55</v>
      </c>
      <c r="F18" s="39">
        <v>969000</v>
      </c>
      <c r="G18" s="36">
        <v>45846</v>
      </c>
      <c r="H18" s="40" t="str">
        <f>IF(AND(I18="",J18="",K18="",A18&gt;0,M18="",N18="",O18="",P18="",L18=""),"x","")</f>
        <v/>
      </c>
      <c r="I18" s="36"/>
      <c r="J18" s="36"/>
      <c r="K18" s="36" t="s">
        <v>31</v>
      </c>
      <c r="L18" s="36">
        <v>45916</v>
      </c>
      <c r="M18" s="40" t="str">
        <f t="shared" si="0"/>
        <v>x</v>
      </c>
      <c r="N18" s="36"/>
      <c r="O18" s="36"/>
      <c r="P18" s="36"/>
      <c r="Q18" s="36"/>
      <c r="R18" s="36"/>
      <c r="S18" s="36"/>
      <c r="T18" s="41" t="s">
        <v>21</v>
      </c>
    </row>
    <row r="19" spans="1:20" x14ac:dyDescent="0.25">
      <c r="A19" s="34">
        <v>5</v>
      </c>
      <c r="B19" s="35" t="s">
        <v>66</v>
      </c>
      <c r="C19" s="36" t="s">
        <v>67</v>
      </c>
      <c r="D19" s="37" t="s">
        <v>68</v>
      </c>
      <c r="E19" s="37" t="s">
        <v>69</v>
      </c>
      <c r="F19" s="39">
        <v>582228</v>
      </c>
      <c r="G19" s="36">
        <v>45917</v>
      </c>
      <c r="H19" s="40" t="str">
        <f>IF(AND(I19="",J19="",K19="",A19&gt;0,M19="",N19="",O19="",P19="",L19=""),"x","")</f>
        <v/>
      </c>
      <c r="I19" s="36"/>
      <c r="J19" s="36"/>
      <c r="K19" s="36" t="s">
        <v>31</v>
      </c>
      <c r="L19" s="36">
        <v>45926</v>
      </c>
      <c r="M19" s="40" t="str">
        <f t="shared" si="0"/>
        <v>x</v>
      </c>
      <c r="N19" s="36"/>
      <c r="O19" s="36"/>
      <c r="P19" s="36"/>
      <c r="Q19" s="36"/>
      <c r="R19" s="36"/>
      <c r="S19" s="36"/>
      <c r="T19" s="41" t="s">
        <v>21</v>
      </c>
    </row>
    <row r="20" spans="1:20" x14ac:dyDescent="0.25">
      <c r="A20" s="34">
        <v>5</v>
      </c>
      <c r="B20" s="35" t="s">
        <v>70</v>
      </c>
      <c r="C20" s="36" t="s">
        <v>71</v>
      </c>
      <c r="D20" s="37" t="s">
        <v>72</v>
      </c>
      <c r="E20" s="37" t="s">
        <v>73</v>
      </c>
      <c r="F20" s="39">
        <v>175700</v>
      </c>
      <c r="G20" s="36">
        <v>45994</v>
      </c>
      <c r="H20" s="40" t="str">
        <f>IF(AND(I20="",J20="",K20="",A20&gt;0,M20="",N20="",O20="",P20="",L20=""),"x","")</f>
        <v/>
      </c>
      <c r="I20" s="36"/>
      <c r="J20" s="36"/>
      <c r="K20" s="36" t="s">
        <v>31</v>
      </c>
      <c r="L20" s="36">
        <v>46010</v>
      </c>
      <c r="M20" s="40" t="str">
        <f t="shared" si="0"/>
        <v>x</v>
      </c>
      <c r="N20" s="36"/>
      <c r="O20" s="36"/>
      <c r="P20" s="36"/>
      <c r="Q20" s="36"/>
      <c r="R20" s="36"/>
      <c r="S20" s="36"/>
      <c r="T20" s="41" t="s">
        <v>21</v>
      </c>
    </row>
    <row r="21" spans="1:20" x14ac:dyDescent="0.25">
      <c r="A21" s="34">
        <v>7</v>
      </c>
      <c r="B21" s="35" t="s">
        <v>74</v>
      </c>
      <c r="C21" s="36" t="s">
        <v>75</v>
      </c>
      <c r="D21" s="37" t="s">
        <v>76</v>
      </c>
      <c r="E21" s="37" t="s">
        <v>77</v>
      </c>
      <c r="F21" s="39">
        <v>970000</v>
      </c>
      <c r="G21" s="36">
        <v>46045</v>
      </c>
      <c r="H21" s="40" t="str">
        <f>IF(AND(I21="",J21="",K21="",A21&gt;0,M21="",N21="",O21="",P21="",L21=""),"x","")</f>
        <v/>
      </c>
      <c r="I21" s="36"/>
      <c r="J21" s="36"/>
      <c r="K21" s="36" t="s">
        <v>31</v>
      </c>
      <c r="L21" s="36">
        <v>46051</v>
      </c>
      <c r="M21" s="40" t="str">
        <f t="shared" si="0"/>
        <v>x</v>
      </c>
      <c r="N21" s="36"/>
      <c r="O21" s="36"/>
      <c r="P21" s="36"/>
      <c r="Q21" s="36"/>
      <c r="R21" s="36"/>
      <c r="S21" s="36"/>
      <c r="T21" s="41" t="s">
        <v>21</v>
      </c>
    </row>
    <row r="22" spans="1:20" x14ac:dyDescent="0.25">
      <c r="A22" s="34">
        <v>4</v>
      </c>
      <c r="B22" s="35" t="s">
        <v>78</v>
      </c>
      <c r="C22" s="36" t="s">
        <v>28</v>
      </c>
      <c r="D22" s="37" t="s">
        <v>79</v>
      </c>
      <c r="E22" s="37" t="s">
        <v>80</v>
      </c>
      <c r="F22" s="39">
        <v>1443000</v>
      </c>
      <c r="G22" s="36">
        <v>46058</v>
      </c>
      <c r="H22" s="40" t="str">
        <f>IF(AND(I22="",J22="",K22="",A22&gt;0,M22="",N22="",O22="",P22="",L22=""),"x","")</f>
        <v/>
      </c>
      <c r="I22" s="36"/>
      <c r="J22" s="36" t="s">
        <v>31</v>
      </c>
      <c r="K22" s="36"/>
      <c r="L22" s="36"/>
      <c r="M22" s="40" t="str">
        <f t="shared" si="0"/>
        <v/>
      </c>
      <c r="N22" s="36"/>
      <c r="O22" s="36"/>
      <c r="P22" s="36"/>
      <c r="Q22" s="36"/>
      <c r="R22" s="36"/>
      <c r="S22" s="36"/>
      <c r="T22" s="41" t="s">
        <v>32</v>
      </c>
    </row>
    <row r="23" spans="1:20" x14ac:dyDescent="0.25">
      <c r="A23" s="34">
        <v>5</v>
      </c>
      <c r="B23" s="35" t="s">
        <v>81</v>
      </c>
      <c r="C23" s="36" t="s">
        <v>34</v>
      </c>
      <c r="D23" s="37" t="s">
        <v>82</v>
      </c>
      <c r="E23" s="37" t="s">
        <v>73</v>
      </c>
      <c r="F23" s="39">
        <v>683864</v>
      </c>
      <c r="G23" s="36">
        <v>46022</v>
      </c>
      <c r="H23" s="40" t="str">
        <f>IF(AND(I23="",J23="",K23="",A23&gt;0,M23="",N23="",O23="",P23="",L23=""),"x","")</f>
        <v/>
      </c>
      <c r="I23" s="36"/>
      <c r="J23" s="36"/>
      <c r="K23" s="36" t="s">
        <v>31</v>
      </c>
      <c r="L23" s="36">
        <v>46063</v>
      </c>
      <c r="M23" s="40" t="str">
        <f t="shared" si="0"/>
        <v>x</v>
      </c>
      <c r="N23" s="36"/>
      <c r="O23" s="36"/>
      <c r="P23" s="36"/>
      <c r="Q23" s="36"/>
      <c r="R23" s="36"/>
      <c r="S23" s="36"/>
      <c r="T23" s="41" t="s">
        <v>21</v>
      </c>
    </row>
    <row r="24" spans="1:20" x14ac:dyDescent="0.25">
      <c r="A24" s="34">
        <v>2</v>
      </c>
      <c r="B24" s="35" t="s">
        <v>83</v>
      </c>
      <c r="C24" s="36" t="s">
        <v>84</v>
      </c>
      <c r="D24" s="37" t="s">
        <v>85</v>
      </c>
      <c r="E24" s="37" t="s">
        <v>86</v>
      </c>
      <c r="F24" s="39">
        <v>2090955</v>
      </c>
      <c r="G24" s="36">
        <v>46065</v>
      </c>
      <c r="H24" s="40" t="str">
        <f>IF(AND(I24="",J24="",K24="",A24&gt;0,M24="",N24="",O24="",P24="",L24=""),"x","")</f>
        <v/>
      </c>
      <c r="I24" s="36"/>
      <c r="J24" s="36"/>
      <c r="K24" s="36" t="s">
        <v>31</v>
      </c>
      <c r="L24" s="36">
        <v>46156</v>
      </c>
      <c r="M24" s="40" t="str">
        <f t="shared" si="0"/>
        <v>x</v>
      </c>
      <c r="N24" s="36"/>
      <c r="O24" s="36"/>
      <c r="P24" s="36"/>
      <c r="Q24" s="36"/>
      <c r="R24" s="36"/>
      <c r="S24" s="36"/>
      <c r="T24" s="41" t="s">
        <v>21</v>
      </c>
    </row>
    <row r="25" spans="1:20" x14ac:dyDescent="0.25">
      <c r="A25" s="34">
        <v>10</v>
      </c>
      <c r="B25" s="35" t="s">
        <v>87</v>
      </c>
      <c r="C25" s="36" t="s">
        <v>28</v>
      </c>
      <c r="D25" s="37" t="s">
        <v>88</v>
      </c>
      <c r="E25" s="37" t="s">
        <v>89</v>
      </c>
      <c r="F25" s="39">
        <v>221199</v>
      </c>
      <c r="G25" s="36">
        <v>45131</v>
      </c>
      <c r="H25" s="40" t="str">
        <f>IF(AND(I25="",J25="",K25="",A25&gt;0,M25="",N25="",O25="",P25="",L25=""),"x","")</f>
        <v/>
      </c>
      <c r="I25" s="36"/>
      <c r="J25" s="36"/>
      <c r="K25" s="36" t="s">
        <v>31</v>
      </c>
      <c r="L25" s="36">
        <v>46113</v>
      </c>
      <c r="M25" s="40" t="str">
        <f t="shared" si="0"/>
        <v>x</v>
      </c>
      <c r="N25" s="36"/>
      <c r="O25" s="36"/>
      <c r="P25" s="36"/>
      <c r="Q25" s="36"/>
      <c r="R25" s="36"/>
      <c r="S25" s="36"/>
      <c r="T25" s="41" t="s">
        <v>21</v>
      </c>
    </row>
    <row r="26" spans="1:20" x14ac:dyDescent="0.25">
      <c r="A26" s="34">
        <v>6</v>
      </c>
      <c r="B26" s="35" t="s">
        <v>90</v>
      </c>
      <c r="C26" s="36" t="s">
        <v>34</v>
      </c>
      <c r="D26" s="37" t="s">
        <v>91</v>
      </c>
      <c r="E26" s="37" t="s">
        <v>92</v>
      </c>
      <c r="F26" s="39">
        <v>14917</v>
      </c>
      <c r="G26" s="36">
        <v>46058</v>
      </c>
      <c r="H26" s="40" t="str">
        <f>IF(AND(I26="",J26="",K26="",A26&gt;0,M26="",N26="",O26="",P26="",L26=""),"x","")</f>
        <v/>
      </c>
      <c r="I26" s="36"/>
      <c r="J26" s="36"/>
      <c r="K26" s="36" t="s">
        <v>31</v>
      </c>
      <c r="L26" s="36">
        <v>46113</v>
      </c>
      <c r="M26" s="40" t="str">
        <f t="shared" si="0"/>
        <v>x</v>
      </c>
      <c r="N26" s="36"/>
      <c r="O26" s="36"/>
      <c r="P26" s="36"/>
      <c r="Q26" s="36"/>
      <c r="R26" s="36"/>
      <c r="S26" s="36"/>
      <c r="T26" s="41" t="s">
        <v>21</v>
      </c>
    </row>
    <row r="27" spans="1:20" x14ac:dyDescent="0.25">
      <c r="A27" s="34">
        <v>5</v>
      </c>
      <c r="B27" s="35" t="s">
        <v>93</v>
      </c>
      <c r="C27" s="36" t="s">
        <v>71</v>
      </c>
      <c r="D27" s="37" t="s">
        <v>94</v>
      </c>
      <c r="E27" s="37" t="s">
        <v>73</v>
      </c>
      <c r="F27" s="39">
        <v>415976</v>
      </c>
      <c r="G27" s="36">
        <v>46139</v>
      </c>
      <c r="H27" s="40" t="str">
        <f>IF(AND(I27="",J27="",K27="",A27&gt;0,M27="",N27="",O27="",P27="",L27=""),"x","")</f>
        <v/>
      </c>
      <c r="I27" s="36"/>
      <c r="J27" s="36"/>
      <c r="K27" s="36" t="s">
        <v>31</v>
      </c>
      <c r="L27" s="36">
        <v>46140</v>
      </c>
      <c r="M27" s="40" t="str">
        <f t="shared" si="0"/>
        <v>x</v>
      </c>
      <c r="N27" s="36"/>
      <c r="O27" s="36"/>
      <c r="P27" s="36"/>
      <c r="Q27" s="36"/>
      <c r="R27" s="36"/>
      <c r="S27" s="36"/>
      <c r="T27" s="41" t="s">
        <v>21</v>
      </c>
    </row>
    <row r="28" spans="1:20" x14ac:dyDescent="0.25">
      <c r="A28" s="34">
        <v>5</v>
      </c>
      <c r="B28" s="35" t="s">
        <v>95</v>
      </c>
      <c r="C28" s="36" t="s">
        <v>34</v>
      </c>
      <c r="D28" s="37" t="s">
        <v>96</v>
      </c>
      <c r="E28" s="37" t="s">
        <v>73</v>
      </c>
      <c r="F28" s="39">
        <v>419113</v>
      </c>
      <c r="G28" s="36">
        <v>46140</v>
      </c>
      <c r="H28" s="40" t="str">
        <f>IF(AND(I28="",J28="",K28="",A28&gt;0,M28="",N28="",O28="",P28="",L28=""),"x","")</f>
        <v/>
      </c>
      <c r="I28" s="36"/>
      <c r="J28" s="36"/>
      <c r="K28" s="36" t="s">
        <v>31</v>
      </c>
      <c r="L28" s="36">
        <v>46140</v>
      </c>
      <c r="M28" s="40" t="str">
        <f t="shared" si="0"/>
        <v>x</v>
      </c>
      <c r="N28" s="36"/>
      <c r="O28" s="36"/>
      <c r="P28" s="36"/>
      <c r="Q28" s="36"/>
      <c r="R28" s="36"/>
      <c r="S28" s="36"/>
      <c r="T28" s="41" t="s">
        <v>21</v>
      </c>
    </row>
    <row r="29" spans="1:20" x14ac:dyDescent="0.25">
      <c r="A29" s="34">
        <v>2</v>
      </c>
      <c r="B29" s="35" t="s">
        <v>97</v>
      </c>
      <c r="C29" s="36" t="s">
        <v>84</v>
      </c>
      <c r="D29" s="37" t="s">
        <v>85</v>
      </c>
      <c r="E29" s="37" t="s">
        <v>86</v>
      </c>
      <c r="F29" s="39">
        <v>1875000</v>
      </c>
      <c r="G29" s="36">
        <v>46065</v>
      </c>
      <c r="H29" s="40" t="str">
        <f>IF(AND(I29="",J29="",K29="",A29&gt;0,M29="",N29="",O29="",P29="",L29=""),"x","")</f>
        <v/>
      </c>
      <c r="I29" s="36"/>
      <c r="J29" s="36"/>
      <c r="K29" s="36" t="s">
        <v>31</v>
      </c>
      <c r="L29" s="36">
        <v>46156</v>
      </c>
      <c r="M29" s="40" t="str">
        <f t="shared" si="0"/>
        <v>x</v>
      </c>
      <c r="N29" s="36"/>
      <c r="O29" s="36"/>
      <c r="P29" s="36"/>
      <c r="Q29" s="36"/>
      <c r="R29" s="36"/>
      <c r="S29" s="36"/>
      <c r="T29" s="41" t="s">
        <v>21</v>
      </c>
    </row>
    <row r="30" spans="1:20" x14ac:dyDescent="0.25">
      <c r="A30" s="34">
        <v>2</v>
      </c>
      <c r="B30" s="35" t="s">
        <v>98</v>
      </c>
      <c r="C30" s="36" t="s">
        <v>71</v>
      </c>
      <c r="D30" s="37" t="s">
        <v>99</v>
      </c>
      <c r="E30" s="37" t="s">
        <v>86</v>
      </c>
      <c r="F30" s="39">
        <v>398437</v>
      </c>
      <c r="G30" s="36">
        <v>46091</v>
      </c>
      <c r="H30" s="40" t="str">
        <f>IF(AND(I30="",J30="",K30="",A30&gt;0,M30="",N30="",O30="",P30="",L30=""),"x","")</f>
        <v/>
      </c>
      <c r="I30" s="36"/>
      <c r="J30" s="36"/>
      <c r="K30" s="36" t="s">
        <v>31</v>
      </c>
      <c r="L30" s="36">
        <v>46184</v>
      </c>
      <c r="M30" s="40" t="str">
        <f t="shared" si="0"/>
        <v>x</v>
      </c>
      <c r="N30" s="36"/>
      <c r="O30" s="36"/>
      <c r="P30" s="36"/>
      <c r="Q30" s="36"/>
      <c r="R30" s="36"/>
      <c r="S30" s="36"/>
      <c r="T30" s="41" t="s">
        <v>21</v>
      </c>
    </row>
    <row r="31" spans="1:20" x14ac:dyDescent="0.25">
      <c r="A31" s="34">
        <v>2</v>
      </c>
      <c r="B31" s="35" t="s">
        <v>100</v>
      </c>
      <c r="C31" s="36" t="s">
        <v>71</v>
      </c>
      <c r="D31" s="37" t="s">
        <v>101</v>
      </c>
      <c r="E31" s="37" t="s">
        <v>102</v>
      </c>
      <c r="F31" s="39">
        <v>6808306</v>
      </c>
      <c r="G31" s="36">
        <v>46086</v>
      </c>
      <c r="H31" s="40" t="str">
        <f>IF(AND(I31="",J31="",K31="",A31&gt;0,M31="",N31="",O31="",P31="",L31=""),"x","")</f>
        <v/>
      </c>
      <c r="I31" s="36"/>
      <c r="J31" s="36"/>
      <c r="K31" s="36" t="s">
        <v>31</v>
      </c>
      <c r="L31" s="36">
        <v>46178</v>
      </c>
      <c r="M31" s="40" t="str">
        <f t="shared" si="0"/>
        <v>x</v>
      </c>
      <c r="N31" s="36"/>
      <c r="O31" s="36"/>
      <c r="P31" s="36"/>
      <c r="Q31" s="36"/>
      <c r="R31" s="36"/>
      <c r="S31" s="36"/>
      <c r="T31" s="41" t="s">
        <v>21</v>
      </c>
    </row>
    <row r="32" spans="1:20" x14ac:dyDescent="0.25">
      <c r="A32" s="34">
        <v>2</v>
      </c>
      <c r="B32" s="35" t="s">
        <v>103</v>
      </c>
      <c r="C32" s="36" t="s">
        <v>104</v>
      </c>
      <c r="D32" s="37" t="s">
        <v>105</v>
      </c>
      <c r="E32" s="37" t="s">
        <v>86</v>
      </c>
      <c r="F32" s="39">
        <v>1518339</v>
      </c>
      <c r="G32" s="36">
        <v>46101</v>
      </c>
      <c r="H32" s="40" t="str">
        <f>IF(AND(I32="",J32="",K32="",A32&gt;0,M32="",N32="",O32="",P32="",L32=""),"x","")</f>
        <v/>
      </c>
      <c r="I32" s="36"/>
      <c r="J32" s="36"/>
      <c r="K32" s="36" t="s">
        <v>31</v>
      </c>
      <c r="L32" s="36">
        <v>46178</v>
      </c>
      <c r="M32" s="40" t="str">
        <f t="shared" si="0"/>
        <v>x</v>
      </c>
      <c r="N32" s="36"/>
      <c r="O32" s="36"/>
      <c r="P32" s="36"/>
      <c r="Q32" s="36"/>
      <c r="R32" s="36"/>
      <c r="S32" s="36"/>
      <c r="T32" s="41" t="s">
        <v>21</v>
      </c>
    </row>
    <row r="33" spans="1:20" x14ac:dyDescent="0.25">
      <c r="A33" s="34">
        <v>2</v>
      </c>
      <c r="B33" s="35" t="s">
        <v>106</v>
      </c>
      <c r="C33" s="36" t="s">
        <v>28</v>
      </c>
      <c r="D33" t="s">
        <v>107</v>
      </c>
      <c r="E33" s="37" t="s">
        <v>108</v>
      </c>
      <c r="F33" s="39">
        <v>186774</v>
      </c>
      <c r="G33" s="36">
        <v>46121</v>
      </c>
      <c r="H33" s="40" t="str">
        <f>IF(AND(I33="",J33="",K33="",A33&gt;0,M33="",N33="",O33="",P33="",L33=""),"x","")</f>
        <v/>
      </c>
      <c r="I33" s="36"/>
      <c r="J33" s="36"/>
      <c r="K33" s="36" t="s">
        <v>31</v>
      </c>
      <c r="L33" s="36">
        <v>46178</v>
      </c>
      <c r="M33" s="40" t="str">
        <f t="shared" si="0"/>
        <v>x</v>
      </c>
      <c r="N33" s="36"/>
      <c r="O33" s="36"/>
      <c r="P33" s="36"/>
      <c r="Q33" s="36"/>
      <c r="R33" s="36"/>
      <c r="S33" s="36"/>
      <c r="T33" s="41" t="s">
        <v>21</v>
      </c>
    </row>
    <row r="34" spans="1:20" x14ac:dyDescent="0.25">
      <c r="A34" s="34">
        <v>1</v>
      </c>
      <c r="B34" s="35" t="s">
        <v>109</v>
      </c>
      <c r="C34" s="36" t="s">
        <v>34</v>
      </c>
      <c r="D34" s="37" t="s">
        <v>110</v>
      </c>
      <c r="E34" s="37" t="s">
        <v>111</v>
      </c>
      <c r="F34" s="39">
        <v>3538526</v>
      </c>
      <c r="G34" s="36">
        <v>46146</v>
      </c>
      <c r="H34" s="40" t="str">
        <f>IF(AND(I34="",J34="",K34="",A34&gt;0,M34="",N34="",O34="",P34="",L34=""),"x","")</f>
        <v/>
      </c>
      <c r="I34" s="36"/>
      <c r="J34" s="36"/>
      <c r="K34" s="36" t="s">
        <v>31</v>
      </c>
      <c r="L34" s="36">
        <v>46178</v>
      </c>
      <c r="M34" s="40" t="str">
        <f t="shared" si="0"/>
        <v>x</v>
      </c>
      <c r="N34" s="36"/>
      <c r="O34" s="36"/>
      <c r="P34" s="36"/>
      <c r="Q34" s="36"/>
      <c r="R34" s="36"/>
      <c r="S34" s="36"/>
      <c r="T34" s="41" t="s">
        <v>21</v>
      </c>
    </row>
    <row r="35" spans="1:20" x14ac:dyDescent="0.25">
      <c r="A35" s="34">
        <v>5</v>
      </c>
      <c r="B35" s="35" t="s">
        <v>112</v>
      </c>
      <c r="C35" s="36" t="s">
        <v>71</v>
      </c>
      <c r="D35" s="37" t="s">
        <v>113</v>
      </c>
      <c r="E35" s="37" t="s">
        <v>73</v>
      </c>
      <c r="F35" s="39">
        <v>840907</v>
      </c>
      <c r="G35" s="36">
        <v>46156</v>
      </c>
      <c r="H35" s="40" t="str">
        <f>IF(AND(I35="",J35="",K35="",A35&gt;0,M35="",N35="",O35="",P35="",L35=""),"x","")</f>
        <v/>
      </c>
      <c r="I35" s="36"/>
      <c r="J35" s="36"/>
      <c r="K35" s="36" t="s">
        <v>31</v>
      </c>
      <c r="L35" s="36">
        <v>46172</v>
      </c>
      <c r="M35" s="40" t="str">
        <f t="shared" si="0"/>
        <v>x</v>
      </c>
      <c r="N35" s="36"/>
      <c r="O35" s="36"/>
      <c r="P35" s="36"/>
      <c r="Q35" s="36"/>
      <c r="R35" s="36"/>
      <c r="S35" s="36"/>
      <c r="T35" s="41" t="s">
        <v>21</v>
      </c>
    </row>
    <row r="36" spans="1:20" x14ac:dyDescent="0.25">
      <c r="A36" s="34">
        <v>5</v>
      </c>
      <c r="B36" s="35" t="s">
        <v>114</v>
      </c>
      <c r="C36" s="36" t="s">
        <v>115</v>
      </c>
      <c r="D36" s="37" t="s">
        <v>116</v>
      </c>
      <c r="E36" s="37" t="s">
        <v>73</v>
      </c>
      <c r="F36" s="39">
        <v>227400</v>
      </c>
      <c r="G36" s="36">
        <v>46161</v>
      </c>
      <c r="H36" s="40" t="str">
        <f>IF(AND(I36="",J36="",K36="",A36&gt;0,M36="",N36="",O36="",P36="",L36=""),"x","")</f>
        <v/>
      </c>
      <c r="I36" s="36"/>
      <c r="J36" s="36"/>
      <c r="K36" s="36" t="s">
        <v>31</v>
      </c>
      <c r="L36" s="36">
        <v>46172</v>
      </c>
      <c r="M36" s="40" t="str">
        <f t="shared" si="0"/>
        <v>x</v>
      </c>
      <c r="N36" s="36"/>
      <c r="O36" s="36"/>
      <c r="P36" s="36"/>
      <c r="Q36" s="36"/>
      <c r="R36" s="36"/>
      <c r="S36" s="36"/>
      <c r="T36" s="41" t="s">
        <v>21</v>
      </c>
    </row>
    <row r="37" spans="1:20" x14ac:dyDescent="0.25">
      <c r="A37" s="34">
        <v>5</v>
      </c>
      <c r="B37" s="35" t="s">
        <v>117</v>
      </c>
      <c r="C37" s="36" t="s">
        <v>115</v>
      </c>
      <c r="D37" s="37" t="s">
        <v>118</v>
      </c>
      <c r="E37" s="37" t="s">
        <v>73</v>
      </c>
      <c r="F37" s="39">
        <v>550145</v>
      </c>
      <c r="G37" s="36">
        <v>46161</v>
      </c>
      <c r="H37" s="40" t="str">
        <f>IF(AND(I37="",J37="",K37="",A37&gt;0,M37="",N37="",O37="",P37="",L37=""),"x","")</f>
        <v/>
      </c>
      <c r="I37" s="36"/>
      <c r="J37" s="36"/>
      <c r="K37" s="36" t="s">
        <v>31</v>
      </c>
      <c r="L37" s="36">
        <v>46172</v>
      </c>
      <c r="M37" s="40" t="str">
        <f t="shared" si="0"/>
        <v>x</v>
      </c>
      <c r="N37" s="36"/>
      <c r="O37" s="36"/>
      <c r="P37" s="36"/>
      <c r="Q37" s="36"/>
      <c r="R37" s="36"/>
      <c r="S37" s="36"/>
      <c r="T37" s="41" t="s">
        <v>21</v>
      </c>
    </row>
    <row r="38" spans="1:20" x14ac:dyDescent="0.25">
      <c r="A38" s="34">
        <v>5</v>
      </c>
      <c r="B38" s="35" t="s">
        <v>119</v>
      </c>
      <c r="C38" s="36" t="s">
        <v>50</v>
      </c>
      <c r="D38" s="37" t="s">
        <v>120</v>
      </c>
      <c r="E38" s="37" t="s">
        <v>73</v>
      </c>
      <c r="F38" s="39">
        <v>636550</v>
      </c>
      <c r="G38" s="36">
        <v>46161</v>
      </c>
      <c r="H38" s="40" t="str">
        <f>IF(AND(I38="",J38="",K38="",A38&gt;0,M38="",N38="",O38="",P38="",L38=""),"x","")</f>
        <v/>
      </c>
      <c r="I38" s="36"/>
      <c r="J38" s="36"/>
      <c r="K38" s="36" t="s">
        <v>31</v>
      </c>
      <c r="L38" s="36">
        <v>46172</v>
      </c>
      <c r="M38" s="40" t="str">
        <f t="shared" si="0"/>
        <v>x</v>
      </c>
      <c r="N38" s="36"/>
      <c r="O38" s="36"/>
      <c r="P38" s="36"/>
      <c r="Q38" s="36"/>
      <c r="R38" s="36"/>
      <c r="S38" s="36"/>
      <c r="T38" s="41" t="s">
        <v>21</v>
      </c>
    </row>
    <row r="39" spans="1:20" x14ac:dyDescent="0.25">
      <c r="A39" s="34">
        <v>5</v>
      </c>
      <c r="B39" s="35" t="s">
        <v>121</v>
      </c>
      <c r="C39" s="36" t="s">
        <v>122</v>
      </c>
      <c r="D39" s="37" t="s">
        <v>123</v>
      </c>
      <c r="E39" s="37" t="s">
        <v>73</v>
      </c>
      <c r="F39" s="39">
        <v>747995</v>
      </c>
      <c r="G39" s="36">
        <v>46161</v>
      </c>
      <c r="H39" s="40" t="str">
        <f>IF(AND(I39="",J39="",K39="",A39&gt;0,M39="",N39="",O39="",P39="",L39=""),"x","")</f>
        <v/>
      </c>
      <c r="I39" s="36"/>
      <c r="J39" s="36"/>
      <c r="K39" s="36" t="s">
        <v>31</v>
      </c>
      <c r="L39" s="36">
        <v>46172</v>
      </c>
      <c r="M39" s="40" t="str">
        <f t="shared" si="0"/>
        <v>x</v>
      </c>
      <c r="N39" s="36"/>
      <c r="O39" s="36"/>
      <c r="P39" s="36"/>
      <c r="Q39" s="36"/>
      <c r="R39" s="36"/>
      <c r="S39" s="36"/>
      <c r="T39" s="41" t="s">
        <v>21</v>
      </c>
    </row>
    <row r="40" spans="1:20" x14ac:dyDescent="0.25">
      <c r="A40" s="34">
        <v>5</v>
      </c>
      <c r="B40" s="35" t="s">
        <v>121</v>
      </c>
      <c r="C40" s="36" t="s">
        <v>122</v>
      </c>
      <c r="D40" s="37" t="s">
        <v>120</v>
      </c>
      <c r="E40" s="37" t="s">
        <v>73</v>
      </c>
      <c r="F40" s="39">
        <v>175520</v>
      </c>
      <c r="G40" s="36">
        <v>46161</v>
      </c>
      <c r="H40" s="40" t="str">
        <f>IF(AND(I40="",J40="",K40="",A40&gt;0,M40="",N40="",O40="",P40="",L40=""),"x","")</f>
        <v/>
      </c>
      <c r="I40" s="36"/>
      <c r="J40" s="36"/>
      <c r="K40" s="36" t="s">
        <v>31</v>
      </c>
      <c r="L40" s="36">
        <v>46172</v>
      </c>
      <c r="M40" s="40" t="str">
        <f t="shared" si="0"/>
        <v>x</v>
      </c>
      <c r="N40" s="36"/>
      <c r="O40" s="36"/>
      <c r="P40" s="36"/>
      <c r="Q40" s="36"/>
      <c r="R40" s="36"/>
      <c r="S40" s="36"/>
      <c r="T40" s="41" t="s">
        <v>21</v>
      </c>
    </row>
    <row r="41" spans="1:20" x14ac:dyDescent="0.25">
      <c r="A41" s="34">
        <v>5</v>
      </c>
      <c r="B41" s="35" t="s">
        <v>124</v>
      </c>
      <c r="C41" s="36" t="s">
        <v>125</v>
      </c>
      <c r="D41" s="37" t="s">
        <v>126</v>
      </c>
      <c r="E41" s="37" t="s">
        <v>73</v>
      </c>
      <c r="F41" s="39">
        <v>761650</v>
      </c>
      <c r="G41" s="36">
        <v>46162</v>
      </c>
      <c r="H41" s="40" t="str">
        <f>IF(AND(I41="",J41="",K41="",A41&gt;0,M41="",N41="",O41="",P41="",L41=""),"x","")</f>
        <v/>
      </c>
      <c r="I41" s="36"/>
      <c r="J41" s="36"/>
      <c r="K41" s="36" t="s">
        <v>31</v>
      </c>
      <c r="L41" s="36">
        <v>46172</v>
      </c>
      <c r="M41" s="40" t="str">
        <f t="shared" si="0"/>
        <v>x</v>
      </c>
      <c r="N41" s="36"/>
      <c r="O41" s="36"/>
      <c r="P41" s="36"/>
      <c r="Q41" s="36"/>
      <c r="R41" s="36"/>
      <c r="S41" s="36"/>
      <c r="T41" s="41" t="s">
        <v>21</v>
      </c>
    </row>
    <row r="42" spans="1:20" x14ac:dyDescent="0.25">
      <c r="A42" s="34">
        <v>5</v>
      </c>
      <c r="B42" s="35" t="s">
        <v>127</v>
      </c>
      <c r="C42" s="36" t="s">
        <v>122</v>
      </c>
      <c r="D42" s="37" t="s">
        <v>128</v>
      </c>
      <c r="E42" s="37" t="s">
        <v>73</v>
      </c>
      <c r="F42" s="39">
        <v>332700</v>
      </c>
      <c r="G42" s="36">
        <v>45803</v>
      </c>
      <c r="H42" s="40" t="str">
        <f>IF(AND(I42="",J42="",K42="",A42&gt;0,M42="",N42="",O42="",P42="",L42=""),"x","")</f>
        <v/>
      </c>
      <c r="I42" s="36"/>
      <c r="J42" s="36"/>
      <c r="K42" s="36" t="s">
        <v>31</v>
      </c>
      <c r="L42" s="36">
        <v>46172</v>
      </c>
      <c r="M42" s="40" t="str">
        <f t="shared" si="0"/>
        <v>x</v>
      </c>
      <c r="N42" s="36"/>
      <c r="O42" s="36"/>
      <c r="P42" s="36"/>
      <c r="Q42" s="36"/>
      <c r="R42" s="36"/>
      <c r="S42" s="36"/>
      <c r="T42" s="41" t="s">
        <v>21</v>
      </c>
    </row>
    <row r="43" spans="1:20" x14ac:dyDescent="0.25">
      <c r="A43" s="34">
        <v>5</v>
      </c>
      <c r="B43" s="35" t="s">
        <v>129</v>
      </c>
      <c r="C43" s="36" t="s">
        <v>28</v>
      </c>
      <c r="D43" s="37" t="s">
        <v>130</v>
      </c>
      <c r="E43" s="37" t="s">
        <v>69</v>
      </c>
      <c r="F43" s="39">
        <v>229453</v>
      </c>
      <c r="G43" s="36">
        <v>45803</v>
      </c>
      <c r="H43" s="40" t="str">
        <f>IF(AND(I43="",J43="",K43="",A43&gt;0,M43="",N43="",O43="",P43="",L43=""),"x","")</f>
        <v/>
      </c>
      <c r="I43" s="36"/>
      <c r="J43" s="36"/>
      <c r="K43" s="36" t="s">
        <v>31</v>
      </c>
      <c r="L43" s="36">
        <v>46172</v>
      </c>
      <c r="M43" s="40" t="str">
        <f t="shared" si="0"/>
        <v>x</v>
      </c>
      <c r="N43" s="36"/>
      <c r="O43" s="36"/>
      <c r="P43" s="36"/>
      <c r="Q43" s="36"/>
      <c r="R43" s="36"/>
      <c r="S43" s="36"/>
      <c r="T43" s="41" t="s">
        <v>21</v>
      </c>
    </row>
    <row r="44" spans="1:20" x14ac:dyDescent="0.25">
      <c r="A44" s="34">
        <v>5</v>
      </c>
      <c r="B44" s="35" t="s">
        <v>131</v>
      </c>
      <c r="C44" s="36" t="s">
        <v>71</v>
      </c>
      <c r="D44" s="37" t="s">
        <v>132</v>
      </c>
      <c r="E44" s="37" t="s">
        <v>73</v>
      </c>
      <c r="F44" s="39">
        <v>838234</v>
      </c>
      <c r="G44" s="36">
        <v>46171</v>
      </c>
      <c r="H44" s="40" t="str">
        <f>IF(AND(I44="",J44="",K44="",A44&gt;0,M44="",N44="",O44="",P44="",L44=""),"x","")</f>
        <v/>
      </c>
      <c r="I44" s="36"/>
      <c r="J44" s="36"/>
      <c r="K44" s="36" t="s">
        <v>31</v>
      </c>
      <c r="L44" s="36">
        <v>46172</v>
      </c>
      <c r="M44" s="40" t="str">
        <f t="shared" si="0"/>
        <v>x</v>
      </c>
      <c r="N44" s="36"/>
      <c r="O44" s="36"/>
      <c r="P44" s="36"/>
      <c r="Q44" s="36"/>
      <c r="R44" s="36"/>
      <c r="S44" s="36"/>
      <c r="T44" s="41" t="s">
        <v>21</v>
      </c>
    </row>
    <row r="45" spans="1:20" x14ac:dyDescent="0.25">
      <c r="A45" s="34">
        <v>5</v>
      </c>
      <c r="B45" s="35" t="s">
        <v>81</v>
      </c>
      <c r="C45" s="36" t="s">
        <v>34</v>
      </c>
      <c r="D45" s="37" t="s">
        <v>82</v>
      </c>
      <c r="E45" s="37" t="s">
        <v>73</v>
      </c>
      <c r="F45" s="39">
        <v>683864</v>
      </c>
      <c r="G45" s="36">
        <v>46171</v>
      </c>
      <c r="H45" s="40" t="str">
        <f>IF(AND(I45="",J45="",K45="",A45&gt;0,M45="",N45="",O45="",P45="",L45=""),"x","")</f>
        <v/>
      </c>
      <c r="I45" s="36"/>
      <c r="J45" s="36"/>
      <c r="K45" s="36" t="s">
        <v>31</v>
      </c>
      <c r="L45" s="36">
        <v>46172</v>
      </c>
      <c r="M45" s="40" t="str">
        <f t="shared" si="0"/>
        <v>x</v>
      </c>
      <c r="N45" s="36"/>
      <c r="O45" s="36"/>
      <c r="P45" s="36"/>
      <c r="Q45" s="36"/>
      <c r="R45" s="36"/>
      <c r="S45" s="36"/>
      <c r="T45" s="41" t="s">
        <v>21</v>
      </c>
    </row>
    <row r="46" spans="1:20" x14ac:dyDescent="0.25">
      <c r="A46" s="34">
        <v>1</v>
      </c>
      <c r="B46" s="35" t="s">
        <v>133</v>
      </c>
      <c r="C46" s="36" t="s">
        <v>134</v>
      </c>
      <c r="D46" s="37" t="s">
        <v>135</v>
      </c>
      <c r="E46" s="37" t="s">
        <v>111</v>
      </c>
      <c r="F46" s="39">
        <v>1188536</v>
      </c>
      <c r="G46" s="36">
        <v>46177</v>
      </c>
      <c r="H46" s="40" t="str">
        <f>IF(AND(I46="",J46="",K46="",A46&gt;0,M46="",N46="",O46="",P46="",L46=""),"x","")</f>
        <v/>
      </c>
      <c r="I46" s="36"/>
      <c r="J46" s="36"/>
      <c r="K46" s="36" t="s">
        <v>31</v>
      </c>
      <c r="L46" s="36">
        <v>46178</v>
      </c>
      <c r="M46" s="40" t="str">
        <f t="shared" si="0"/>
        <v>x</v>
      </c>
      <c r="N46" s="36"/>
      <c r="O46" s="36"/>
      <c r="P46" s="36"/>
      <c r="Q46" s="36"/>
      <c r="R46" s="36"/>
      <c r="S46" s="36"/>
      <c r="T46" s="41" t="s">
        <v>21</v>
      </c>
    </row>
    <row r="47" spans="1:20" x14ac:dyDescent="0.25">
      <c r="A47" s="34">
        <v>1</v>
      </c>
      <c r="B47" s="35" t="s">
        <v>136</v>
      </c>
      <c r="C47" s="36" t="s">
        <v>134</v>
      </c>
      <c r="D47" s="37" t="s">
        <v>137</v>
      </c>
      <c r="E47" s="37" t="s">
        <v>111</v>
      </c>
      <c r="F47" s="39">
        <v>587502</v>
      </c>
      <c r="G47" s="36">
        <v>46188</v>
      </c>
      <c r="H47" s="40" t="str">
        <f>IF(AND(I47="",J47="",K47="",A47&gt;0,M47="",N47="",O47="",P47="",L47=""),"x","")</f>
        <v>x</v>
      </c>
      <c r="I47" s="36"/>
      <c r="J47" s="36"/>
      <c r="K47" s="36"/>
      <c r="L47" s="36"/>
      <c r="M47" s="40" t="str">
        <f t="shared" si="0"/>
        <v/>
      </c>
      <c r="N47" s="36"/>
      <c r="O47" s="36"/>
      <c r="P47" s="36"/>
      <c r="Q47" s="36"/>
      <c r="R47" s="36"/>
      <c r="S47" s="36"/>
      <c r="T47" s="41" t="s">
        <v>16</v>
      </c>
    </row>
    <row r="48" spans="1:20" x14ac:dyDescent="0.25">
      <c r="A48" s="34">
        <v>1</v>
      </c>
      <c r="B48" s="35" t="s">
        <v>138</v>
      </c>
      <c r="C48" s="36" t="s">
        <v>28</v>
      </c>
      <c r="D48" s="37" t="s">
        <v>139</v>
      </c>
      <c r="E48" s="37" t="s">
        <v>111</v>
      </c>
      <c r="F48" s="39">
        <v>4428442</v>
      </c>
      <c r="G48" s="36">
        <v>46189</v>
      </c>
      <c r="H48" s="40" t="str">
        <f>IF(AND(I48="",J48="",K48="",A48&gt;0,M48="",N48="",O48="",P48="",L48=""),"x","")</f>
        <v/>
      </c>
      <c r="I48" s="36"/>
      <c r="J48" s="36"/>
      <c r="K48" s="36" t="s">
        <v>31</v>
      </c>
      <c r="L48" s="36">
        <v>46196</v>
      </c>
      <c r="M48" s="40" t="str">
        <f t="shared" si="0"/>
        <v>x</v>
      </c>
      <c r="N48" s="36"/>
      <c r="O48" s="36"/>
      <c r="P48" s="36"/>
      <c r="Q48" s="36"/>
      <c r="R48" s="36"/>
      <c r="S48" s="36"/>
      <c r="T48" s="41" t="s">
        <v>21</v>
      </c>
    </row>
    <row r="49" spans="1:20" x14ac:dyDescent="0.25">
      <c r="A49" s="34">
        <v>1</v>
      </c>
      <c r="B49" s="35" t="s">
        <v>140</v>
      </c>
      <c r="C49" s="36" t="s">
        <v>34</v>
      </c>
      <c r="D49" s="37" t="s">
        <v>141</v>
      </c>
      <c r="E49" s="37" t="s">
        <v>111</v>
      </c>
      <c r="F49" s="39">
        <v>1553013</v>
      </c>
      <c r="G49" s="36">
        <v>46100</v>
      </c>
      <c r="H49" s="40" t="str">
        <f>IF(AND(I49="",J49="",K49="",A49&gt;0,M49="",N49="",O49="",P49="",L49=""),"x","")</f>
        <v/>
      </c>
      <c r="I49" s="36"/>
      <c r="J49" s="36" t="s">
        <v>31</v>
      </c>
      <c r="K49" s="36"/>
      <c r="L49" s="36">
        <v>46195</v>
      </c>
      <c r="M49" s="40"/>
      <c r="N49" s="36"/>
      <c r="O49" s="36"/>
      <c r="P49" s="36"/>
      <c r="Q49" s="36"/>
      <c r="R49" s="36"/>
      <c r="S49" s="36"/>
      <c r="T49" s="41" t="s">
        <v>32</v>
      </c>
    </row>
  </sheetData>
  <autoFilter ref="A5:T5" xr:uid="{727E6A8B-73DE-4ED6-9BF1-BAB9631280C0}"/>
  <mergeCells count="3">
    <mergeCell ref="A4:G4"/>
    <mergeCell ref="I4:L4"/>
    <mergeCell ref="N4:Q4"/>
  </mergeCells>
  <dataValidations count="1">
    <dataValidation type="list" allowBlank="1" showInputMessage="1" showErrorMessage="1" sqref="T6:T21 T23:T49" xr:uid="{D5915037-DBEE-47B6-8877-AAB3F8085F3D}">
      <formula1>"Approved, Returned to local agency, Under FHWA Review, Rejected, Withdrawn by local Agency, Ineligible, Under HQ Review"</formula1>
    </dataValidation>
  </dataValidations>
  <pageMargins left="0.7" right="0.7" top="0.75" bottom="0.75" header="0.3" footer="0.3"/>
  <pageSetup scale="55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DAF Log 06-24-2026</vt:lpstr>
    </vt:vector>
  </TitlesOfParts>
  <Company>Caltrans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Ram, Kamaljit@DOT</dc:creator>
  <cp:lastModifiedBy>Ram, Kamaljit@DOT</cp:lastModifiedBy>
  <cp:lastPrinted>2026-06-24T18:47:02Z</cp:lastPrinted>
  <dcterms:created xsi:type="dcterms:W3CDTF">2026-06-24T18:37:29Z</dcterms:created>
  <dcterms:modified xsi:type="dcterms:W3CDTF">2026-06-24T18:49:33Z</dcterms:modified>
</cp:coreProperties>
</file>