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Impl shared\PISB\CWAs\Cycle XVII (17) - Lapsing 6-30-20\Data pull &amp; Review\DOF Approved CWA Lists\"/>
    </mc:Choice>
  </mc:AlternateContent>
  <xr:revisionPtr revIDLastSave="0" documentId="13_ncr:1_{2B46C628-10F7-4B4E-A0ED-4B9DDBB9BE7B}" xr6:coauthVersionLast="36" xr6:coauthVersionMax="36" xr10:uidLastSave="{00000000-0000-0000-0000-000000000000}"/>
  <bookViews>
    <workbookView xWindow="0" yWindow="0" windowWidth="28800" windowHeight="13425" xr2:uid="{00000000-000D-0000-FFFF-FFFF00000000}"/>
  </bookViews>
  <sheets>
    <sheet name="All Districts" sheetId="4" r:id="rId1"/>
  </sheets>
  <definedNames>
    <definedName name="_xlnm._FilterDatabase" localSheetId="0" hidden="1">'All Districts'!$G$1:$I$3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 i="4" l="1"/>
  <c r="I4" i="4" l="1"/>
  <c r="G4" i="4"/>
</calcChain>
</file>

<file path=xl/sharedStrings.xml><?xml version="1.0" encoding="utf-8"?>
<sst xmlns="http://schemas.openxmlformats.org/spreadsheetml/2006/main" count="42" uniqueCount="40">
  <si>
    <t>04</t>
  </si>
  <si>
    <t>05</t>
  </si>
  <si>
    <t>STPLZ-5012(028)</t>
  </si>
  <si>
    <t>0400001913</t>
  </si>
  <si>
    <t>BRLSZD-5951(060) Seismic Retrofit</t>
  </si>
  <si>
    <t>0500000863</t>
  </si>
  <si>
    <t xml:space="preserve">District </t>
  </si>
  <si>
    <t>SEISMIC RETROFIT OF THREE (3) BRIDGES/23RD AVE, OH (BR#33C0148), CAMPUS DR BRIDGE (BR#33C0238) AND COLISEUM WAY BRIDGE (BR#33C0253).</t>
  </si>
  <si>
    <t>Seismic Retrofit/IN SANTA BARBARA COUNTY ON FLORADALE AVE BRIDGE AT SANTA YNEZ RIVER, BRD. NO 51C0006 IN LOMPOC</t>
  </si>
  <si>
    <t>Oakland</t>
  </si>
  <si>
    <t>Santa Barbara County</t>
  </si>
  <si>
    <t>Current Budget</t>
  </si>
  <si>
    <t>Expenditure Amt</t>
  </si>
  <si>
    <t>Unliquidated Encumbrance Balance</t>
  </si>
  <si>
    <t>Delay Code</t>
  </si>
  <si>
    <t>Reason for Delay</t>
  </si>
  <si>
    <t xml:space="preserve">Obstacles for Future Completion </t>
  </si>
  <si>
    <t>Consequences if CWA is not approved</t>
  </si>
  <si>
    <t>Date funding expended if CWA approved</t>
  </si>
  <si>
    <t xml:space="preserve">Contact Name </t>
  </si>
  <si>
    <t xml:space="preserve">Comments </t>
  </si>
  <si>
    <t>Agency</t>
  </si>
  <si>
    <t xml:space="preserve">Work Performed and Location </t>
  </si>
  <si>
    <t>Christian Doolittle, Project Manager
doolittle@cosbpw.net
(805) 803-8777</t>
  </si>
  <si>
    <t>The remainder of utility owners affected by the project have submitted acceptable relocation plans, or are currently working to finalize.  The final approval of the Permanent Easement Acquisition from the BOP/DOJ should be completed within 5 months.  We anticipate submitting a ROW Certificate in Winter/Spring 2020, and requesting Construction Authorization in Spring 2020.</t>
  </si>
  <si>
    <t>Homeless encampment and unforeseen utility conflict</t>
  </si>
  <si>
    <t>none</t>
  </si>
  <si>
    <t>Elma Flores, 510-238-6385; Si Lau, 510-238-6105; Nader Rabahat, PM, 510-238-6605 eflores@oaklandca.gov; slau@oaklandca.gov; Nrabahat@oaklandca.gov</t>
  </si>
  <si>
    <t xml:space="preserve">The 2018 Federal Government Shut Down delayed the acquisition of permanent easement from the Bureau of Prisons and Department of Justice for the project. Utility relocation coordination has taken a lot longer than anticipated, due to utility owners delay in acquiring a design consultant, and the continued reluctance of utility owners to adhere to County requirements and supply designs for approval.	  </t>
  </si>
  <si>
    <t xml:space="preserve">The city of Lompoc (1 Sewer owner) is reluctant to adhere to County requirements to case sewer carrier pipe across the structure. We are following Caltrans "Memo to Designer" requirements.	</t>
  </si>
  <si>
    <t xml:space="preserve">If the CWA is not approved, the project could lose federal funding and potentially halt the ROW and Utility Coordination phase, which would jeopardize the completion of design and further delay the programming of construction funding. The project is currently working on 100% PS&amp;E, and coordination with utility owners is necessary to ensure a successful project. No replacement of the current bridge would increase rehabilitation and/or maintenance costs for a seismically deficient bridge that serves as the primary access to the Lompoc Federal Correction Complex and secondary access to Vandenberg Air Force Base.	 </t>
  </si>
  <si>
    <t>Fund Source</t>
  </si>
  <si>
    <t xml:space="preserve">Federal Project ID </t>
  </si>
  <si>
    <t>Advantage Project ID</t>
  </si>
  <si>
    <t>Approved by DOF (Yes/No)</t>
  </si>
  <si>
    <t>Revised Lapsing Date</t>
  </si>
  <si>
    <t xml:space="preserve">Total </t>
  </si>
  <si>
    <t>State</t>
  </si>
  <si>
    <t xml:space="preserve">The right of way funds for the 23rd Avenue Bridge are programmed under this project (028). These funds are needed to complete the seismic retrofit work of the project. If CWA is not approved, the project will be delayed and possibly not completed because the project does not have additional funds that are set aside to cover the lapsing funds.  Therefore, a structurally deficient bridge will remain in place affecting public safety.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</si>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</sst>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00\)"/>
  </numFmts>
  <fonts count="5" x14ac:knownFonts="1">
    <font>
      <sz val="10"/>
      <name val="Arial"/>
    </font>
    <font>
      <b/>
      <sz val="10"/>
      <name val="Arial"/>
      <family val="2"/>
    </font>
    <font>
      <sz val="10"/>
      <name val="Arial"/>
      <family val="2"/>
    </font>
    <font>
      <sz val="10"/>
      <name val="Arial"/>
      <family val="2"/>
    </font>
    <font>
      <sz val="10"/>
      <color rgb="FF000000"/>
      <name val="Arial"/>
      <family val="2"/>
    </font>
  </fonts>
  <fills count="3">
    <fill>
      <patternFill patternType="none"/>
    </fill>
    <fill>
      <patternFill patternType="gray125"/>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applyNumberFormat="0" applyFont="0" applyFill="0" applyBorder="0" applyAlignment="0" applyProtection="0"/>
    <xf numFmtId="0" fontId="3" fillId="0" borderId="0" applyNumberFormat="0" applyFont="0" applyFill="0" applyBorder="0" applyAlignment="0" applyProtection="0"/>
  </cellStyleXfs>
  <cellXfs count="25">
    <xf numFmtId="0" fontId="0" fillId="0" borderId="0" xfId="0" applyNumberFormat="1" applyFont="1" applyFill="1" applyBorder="1" applyAlignment="1"/>
    <xf numFmtId="0" fontId="0" fillId="0" borderId="0" xfId="0" applyNumberFormat="1" applyFont="1" applyFill="1" applyBorder="1" applyAlignment="1">
      <alignment wrapText="1"/>
    </xf>
    <xf numFmtId="0" fontId="1" fillId="2" borderId="4" xfId="0" applyNumberFormat="1" applyFont="1" applyFill="1" applyBorder="1" applyAlignment="1">
      <alignment wrapText="1"/>
    </xf>
    <xf numFmtId="0" fontId="1" fillId="2" borderId="5" xfId="0" applyNumberFormat="1" applyFont="1" applyFill="1" applyBorder="1" applyAlignment="1">
      <alignment wrapText="1"/>
    </xf>
    <xf numFmtId="0" fontId="1" fillId="2" borderId="6" xfId="0" applyNumberFormat="1" applyFont="1" applyFill="1" applyBorder="1" applyAlignment="1">
      <alignment wrapText="1"/>
    </xf>
    <xf numFmtId="0" fontId="2"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0" borderId="2" xfId="1"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1" fontId="2" fillId="0" borderId="2" xfId="0" applyNumberFormat="1" applyFont="1" applyFill="1" applyBorder="1" applyAlignment="1">
      <alignment horizontal="left" vertical="top" wrapText="1"/>
    </xf>
    <xf numFmtId="164" fontId="2" fillId="0" borderId="2" xfId="1" applyNumberFormat="1" applyFont="1" applyFill="1" applyBorder="1" applyAlignment="1">
      <alignment horizontal="left" vertical="top" wrapText="1"/>
    </xf>
    <xf numFmtId="14" fontId="2" fillId="0" borderId="2" xfId="1"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164" fontId="2" fillId="0" borderId="3" xfId="0" applyNumberFormat="1" applyFont="1" applyFill="1" applyBorder="1" applyAlignment="1">
      <alignment horizontal="left" vertical="top" wrapText="1"/>
    </xf>
    <xf numFmtId="1" fontId="2" fillId="0" borderId="3" xfId="0" applyNumberFormat="1" applyFont="1" applyFill="1" applyBorder="1" applyAlignment="1">
      <alignment horizontal="left" vertical="top" wrapText="1"/>
    </xf>
    <xf numFmtId="14" fontId="2" fillId="0" borderId="3"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6" fontId="2" fillId="0" borderId="1" xfId="0" applyNumberFormat="1" applyFont="1" applyFill="1" applyBorder="1" applyAlignment="1">
      <alignment horizontal="left" vertical="top" wrapText="1"/>
    </xf>
    <xf numFmtId="6" fontId="2" fillId="0" borderId="2" xfId="0" applyNumberFormat="1" applyFont="1" applyFill="1" applyBorder="1" applyAlignment="1">
      <alignment horizontal="left" vertical="top" wrapText="1"/>
    </xf>
    <xf numFmtId="6" fontId="1" fillId="0" borderId="3" xfId="0" applyNumberFormat="1" applyFont="1" applyFill="1" applyBorder="1" applyAlignment="1">
      <alignment horizontal="left" vertical="top" wrapText="1"/>
    </xf>
    <xf numFmtId="14" fontId="1" fillId="2" borderId="6" xfId="0" applyNumberFormat="1" applyFont="1" applyFill="1" applyBorder="1" applyAlignment="1">
      <alignment wrapText="1"/>
    </xf>
    <xf numFmtId="14" fontId="0" fillId="0" borderId="0" xfId="0" applyNumberFormat="1" applyFont="1" applyFill="1" applyBorder="1" applyAlignment="1"/>
  </cellXfs>
  <cellStyles count="2">
    <cellStyle name="Normal" xfId="0" builtinId="0"/>
    <cellStyle name="Normal 2" xfId="1" xr:uid="{2A1AD463-7E2B-4F3E-8598-60D5E93BE412}"/>
  </cellStyles>
  <dxfs count="23">
    <dxf>
      <font>
        <b val="0"/>
        <i val="0"/>
        <strike val="0"/>
        <condense val="0"/>
        <extend val="0"/>
        <outline val="0"/>
        <shadow val="0"/>
        <u val="none"/>
        <vertAlign val="baseline"/>
        <sz val="10"/>
        <color auto="1"/>
        <name val="Arial"/>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4" formatCode="###,###,###,##0.00;\(###,###,###,##0.0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0" formatCode="&quot;$&quot;#,##0_);[Red]\(&quot;$&quot;#,##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R3" totalsRowShown="0" headerRowDxfId="22" dataDxfId="20" headerRowBorderDxfId="21" tableBorderDxfId="19" totalsRowBorderDxfId="18">
  <autoFilter ref="A1:R3" xr:uid="{00000000-0009-0000-0100-000001000000}"/>
  <tableColumns count="18">
    <tableColumn id="1" xr3:uid="{00000000-0010-0000-0000-000001000000}" name="Fund Source" dataDxfId="17"/>
    <tableColumn id="22" xr3:uid="{96BAF106-A42A-46F4-93BB-443FABB5560D}" name="District " dataDxfId="16"/>
    <tableColumn id="2" xr3:uid="{00000000-0010-0000-0000-000002000000}" name="Agency" dataDxfId="15"/>
    <tableColumn id="3" xr3:uid="{00000000-0010-0000-0000-000003000000}" name="Work Performed and Location " dataDxfId="14"/>
    <tableColumn id="4" xr3:uid="{00000000-0010-0000-0000-000004000000}" name="Federal Project ID " dataDxfId="13"/>
    <tableColumn id="5" xr3:uid="{00000000-0010-0000-0000-000005000000}" name="Advantage Project ID" dataDxfId="12"/>
    <tableColumn id="9" xr3:uid="{00000000-0010-0000-0000-000009000000}" name="Current Budget" dataDxfId="11"/>
    <tableColumn id="10" xr3:uid="{00000000-0010-0000-0000-00000A000000}" name="Expenditure Amt" dataDxfId="10"/>
    <tableColumn id="11" xr3:uid="{00000000-0010-0000-0000-00000B000000}" name="Unliquidated Encumbrance Balance" dataDxfId="9"/>
    <tableColumn id="20" xr3:uid="{00000000-0010-0000-0000-000014000000}" name="Delay Code" dataDxfId="8"/>
    <tableColumn id="19" xr3:uid="{00000000-0010-0000-0000-000013000000}" name="Reason for Delay" dataDxfId="7"/>
    <tableColumn id="18" xr3:uid="{00000000-0010-0000-0000-000012000000}" name="Obstacles for Future Completion " dataDxfId="6"/>
    <tableColumn id="17" xr3:uid="{00000000-0010-0000-0000-000011000000}" name="Consequences if CWA is not approved" dataDxfId="5"/>
    <tableColumn id="16" xr3:uid="{00000000-0010-0000-0000-000010000000}" name="Date funding expended if CWA approved" dataDxfId="4"/>
    <tableColumn id="15" xr3:uid="{00000000-0010-0000-0000-00000F000000}" name="Contact Name " dataDxfId="3"/>
    <tableColumn id="21" xr3:uid="{4273EAC3-9203-4260-A649-0587F39D357D}" name="Comments " dataDxfId="2"/>
    <tableColumn id="13" xr3:uid="{01E6C974-BCB1-4910-BB81-C8C8BB177E97}" name="Approved by DOF (Yes/No)" dataDxfId="1"/>
    <tableColumn id="14" xr3:uid="{00000000-0010-0000-0000-00000E000000}" name="Revised Lapsing Date"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
  <sheetViews>
    <sheetView tabSelected="1" topLeftCell="E1" zoomScaleNormal="100" workbookViewId="0">
      <pane ySplit="1" topLeftCell="A3" activePane="bottomLeft" state="frozen"/>
      <selection pane="bottomLeft" activeCell="P11" sqref="P11"/>
    </sheetView>
  </sheetViews>
  <sheetFormatPr defaultRowHeight="12.75" x14ac:dyDescent="0.2"/>
  <cols>
    <col min="2" max="2" width="10" customWidth="1"/>
    <col min="3" max="3" width="15.5703125" style="1" customWidth="1"/>
    <col min="4" max="4" width="46.42578125" style="1" customWidth="1"/>
    <col min="5" max="5" width="17.7109375" style="1" customWidth="1"/>
    <col min="6" max="6" width="15.28515625" customWidth="1"/>
    <col min="7" max="7" width="14" customWidth="1"/>
    <col min="8" max="8" width="13.7109375" customWidth="1"/>
    <col min="9" max="9" width="23.140625" customWidth="1"/>
    <col min="10" max="10" width="16" customWidth="1"/>
    <col min="11" max="11" width="18.42578125" customWidth="1"/>
    <col min="12" max="12" width="21.85546875" customWidth="1"/>
    <col min="13" max="13" width="22.28515625" customWidth="1"/>
    <col min="14" max="14" width="19.85546875" customWidth="1"/>
    <col min="15" max="15" width="16.5703125" customWidth="1"/>
    <col min="16" max="16" width="21.42578125" customWidth="1"/>
    <col min="17" max="17" width="11.5703125" customWidth="1"/>
    <col min="18" max="18" width="9.140625" style="24"/>
  </cols>
  <sheetData>
    <row r="1" spans="1:18" ht="38.25" x14ac:dyDescent="0.2">
      <c r="A1" s="2" t="s">
        <v>31</v>
      </c>
      <c r="B1" s="2" t="s">
        <v>6</v>
      </c>
      <c r="C1" s="3" t="s">
        <v>21</v>
      </c>
      <c r="D1" s="3" t="s">
        <v>22</v>
      </c>
      <c r="E1" s="3" t="s">
        <v>32</v>
      </c>
      <c r="F1" s="3" t="s">
        <v>33</v>
      </c>
      <c r="G1" s="3" t="s">
        <v>11</v>
      </c>
      <c r="H1" s="3" t="s">
        <v>12</v>
      </c>
      <c r="I1" s="3" t="s">
        <v>13</v>
      </c>
      <c r="J1" s="4" t="s">
        <v>14</v>
      </c>
      <c r="K1" s="4" t="s">
        <v>15</v>
      </c>
      <c r="L1" s="4" t="s">
        <v>16</v>
      </c>
      <c r="M1" s="4" t="s">
        <v>17</v>
      </c>
      <c r="N1" s="4" t="s">
        <v>18</v>
      </c>
      <c r="O1" s="4" t="s">
        <v>19</v>
      </c>
      <c r="P1" s="4" t="s">
        <v>20</v>
      </c>
      <c r="Q1" s="4" t="s">
        <v>34</v>
      </c>
      <c r="R1" s="23" t="s">
        <v>35</v>
      </c>
    </row>
    <row r="2" spans="1:18" ht="242.25" x14ac:dyDescent="0.2">
      <c r="A2" s="5" t="s">
        <v>37</v>
      </c>
      <c r="B2" s="5" t="s">
        <v>0</v>
      </c>
      <c r="C2" s="5" t="s">
        <v>9</v>
      </c>
      <c r="D2" s="5" t="s">
        <v>7</v>
      </c>
      <c r="E2" s="5" t="s">
        <v>2</v>
      </c>
      <c r="F2" s="5" t="s">
        <v>3</v>
      </c>
      <c r="G2" s="20">
        <v>108965</v>
      </c>
      <c r="H2" s="20">
        <v>44904.11</v>
      </c>
      <c r="I2" s="20">
        <v>64060.89</v>
      </c>
      <c r="J2" s="10">
        <v>2</v>
      </c>
      <c r="K2" s="6" t="s">
        <v>25</v>
      </c>
      <c r="L2" s="9" t="s">
        <v>26</v>
      </c>
      <c r="M2" s="6" t="s">
        <v>38</v>
      </c>
      <c r="N2" s="11">
        <v>44650</v>
      </c>
      <c r="O2" s="5" t="s">
        <v>27</v>
      </c>
      <c r="P2" s="5"/>
      <c r="Q2" s="5" t="s">
        <v>39</v>
      </c>
      <c r="R2" s="11">
        <v>44012</v>
      </c>
    </row>
    <row r="3" spans="1:18" ht="369.75" x14ac:dyDescent="0.2">
      <c r="A3" s="5" t="s">
        <v>37</v>
      </c>
      <c r="B3" s="7" t="s">
        <v>1</v>
      </c>
      <c r="C3" s="7" t="s">
        <v>10</v>
      </c>
      <c r="D3" s="7" t="s">
        <v>8</v>
      </c>
      <c r="E3" s="7" t="s">
        <v>4</v>
      </c>
      <c r="F3" s="7" t="s">
        <v>5</v>
      </c>
      <c r="G3" s="21">
        <v>25234</v>
      </c>
      <c r="H3" s="21">
        <v>4747.2700000000004</v>
      </c>
      <c r="I3" s="21">
        <v>20486.73</v>
      </c>
      <c r="J3" s="12">
        <v>2</v>
      </c>
      <c r="K3" s="8" t="s">
        <v>28</v>
      </c>
      <c r="L3" s="13" t="s">
        <v>29</v>
      </c>
      <c r="M3" s="8" t="s">
        <v>30</v>
      </c>
      <c r="N3" s="14">
        <v>44561</v>
      </c>
      <c r="O3" s="8" t="s">
        <v>23</v>
      </c>
      <c r="P3" s="8" t="s">
        <v>24</v>
      </c>
      <c r="Q3" s="5" t="s">
        <v>39</v>
      </c>
      <c r="R3" s="11">
        <v>44012</v>
      </c>
    </row>
    <row r="4" spans="1:18" x14ac:dyDescent="0.2">
      <c r="A4" s="15"/>
      <c r="B4" s="15"/>
      <c r="C4" s="15"/>
      <c r="D4" s="15"/>
      <c r="E4" s="15"/>
      <c r="F4" s="19" t="s">
        <v>36</v>
      </c>
      <c r="G4" s="22">
        <f>SUBTOTAL(109,Table1[Current Budget])</f>
        <v>134199</v>
      </c>
      <c r="H4" s="22">
        <f>SUBTOTAL(109,Table1[Expenditure Amt])</f>
        <v>49651.380000000005</v>
      </c>
      <c r="I4" s="22">
        <f>SUBTOTAL(109,Table1[Unliquidated Encumbrance Balance])</f>
        <v>84547.62</v>
      </c>
      <c r="J4" s="17"/>
      <c r="K4" s="15"/>
      <c r="L4" s="16"/>
      <c r="M4" s="15"/>
      <c r="N4" s="18"/>
      <c r="O4" s="15"/>
      <c r="P4" s="15"/>
      <c r="Q4" s="15"/>
      <c r="R4" s="18"/>
    </row>
  </sheetData>
  <pageMargins left="0.75" right="0.75" top="1" bottom="1" header="0.44791666666666702" footer="0.5"/>
  <pageSetup paperSize="5" scale="50" firstPageNumber="0" fitToHeight="0" pageOrder="overThenDown" orientation="landscape" horizontalDpi="300" verticalDpi="300" r:id="rId1"/>
  <headerFooter alignWithMargins="0">
    <oddHeader xml:space="preserve">&amp;LRequest for Cooperative Work Agreement
Date of Submittal:  January 31, 2020
Department of Transportation
Organization Code:  2660
Local Assistance Appropriation:  2660-102-0042
Year of Appropriation:  2014-15
</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Districts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Chieng, My@DOT</dc:creator>
  <cp:lastModifiedBy>Chieng, My@DOT</cp:lastModifiedBy>
  <cp:lastPrinted>2019-12-31T18:57:58Z</cp:lastPrinted>
  <dcterms:created xsi:type="dcterms:W3CDTF">2019-08-02T16:19:56Z</dcterms:created>
  <dcterms:modified xsi:type="dcterms:W3CDTF">2020-02-24T15:40:29Z</dcterms:modified>
</cp:coreProperties>
</file>