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G:\Impl shared\PISB\CWAs\Cycle XVII (17) - Lapsing 6-30-20\Data pull &amp; Review\DOF Approved CWA Lists\"/>
    </mc:Choice>
  </mc:AlternateContent>
  <xr:revisionPtr revIDLastSave="0" documentId="13_ncr:1_{6A68267D-3AC4-43A6-97B2-EABF275CC34E}" xr6:coauthVersionLast="41" xr6:coauthVersionMax="41" xr10:uidLastSave="{00000000-0000-0000-0000-000000000000}"/>
  <bookViews>
    <workbookView xWindow="-28920" yWindow="-120" windowWidth="29040" windowHeight="17640" xr2:uid="{00000000-000D-0000-FFFF-FFFF00000000}"/>
  </bookViews>
  <sheets>
    <sheet name="All Districts" sheetId="5" r:id="rId1"/>
  </sheets>
  <definedNames>
    <definedName name="_xlnm._FilterDatabase" localSheetId="0" hidden="1">'All Districts'!$G$1:$J$1</definedName>
    <definedName name="_xlnm.Print_Titles" localSheetId="0">'All Districts'!$1:$1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5" l="1"/>
  <c r="H15" i="5"/>
  <c r="G15" i="5"/>
</calcChain>
</file>

<file path=xl/sharedStrings.xml><?xml version="1.0" encoding="utf-8"?>
<sst xmlns="http://schemas.openxmlformats.org/spreadsheetml/2006/main" count="169" uniqueCount="95">
  <si>
    <t>ATPL-5078(034)</t>
  </si>
  <si>
    <t>0715000288</t>
  </si>
  <si>
    <t>ATPL-5107(041)</t>
  </si>
  <si>
    <t>0716000245</t>
  </si>
  <si>
    <t>ATPL-5198(015)</t>
  </si>
  <si>
    <t>0815000079</t>
  </si>
  <si>
    <t>Wilminton Ave Safe St Ped/Bike Imp/ Const.of wider Xwalks&amp; high visibility, countdown pedest signals/Wilmington Ave from El Segundo Blvd and Rosecrans Ave
Rosecrans Avenue between Wilmington and Compton Creek</t>
  </si>
  <si>
    <t>non infrastructure: SRTS Pilot program:providecomprehensive educational and encoragement activities/School Include: Edison Language Academy, SMASH, John Muir, McKinley, Grant and Franklin Elementary.</t>
  </si>
  <si>
    <t>Class 1 pedestrian and bicycle trail/West side of the Perris Valley Storm Drain Channel Trail from Nuevo Road to the north city limits</t>
  </si>
  <si>
    <t>Compton</t>
  </si>
  <si>
    <t>Santa Monica</t>
  </si>
  <si>
    <t>Perris</t>
  </si>
  <si>
    <t>Current Budget</t>
  </si>
  <si>
    <t>Expenditure Amt</t>
  </si>
  <si>
    <t>Unliquidated Encumbrance Balance</t>
  </si>
  <si>
    <t>Delay Code</t>
  </si>
  <si>
    <t>Reason for Delay</t>
  </si>
  <si>
    <t xml:space="preserve">Obstacles for Future Completion </t>
  </si>
  <si>
    <t>Consequences if CWA is not approved</t>
  </si>
  <si>
    <t>Date funding expended if CWA approved</t>
  </si>
  <si>
    <t xml:space="preserve">Contact Name </t>
  </si>
  <si>
    <t xml:space="preserve">Comments </t>
  </si>
  <si>
    <t xml:space="preserve">CTC TUF Deadline </t>
  </si>
  <si>
    <t xml:space="preserve">Agency </t>
  </si>
  <si>
    <t xml:space="preserve">Work Performed and Location </t>
  </si>
  <si>
    <t>Cory Keen
(310) 458-2201 ext. 2120
cory.keen@smgov.net</t>
  </si>
  <si>
    <t xml:space="preserve">Unanticipated challenges collaborating with local schools. </t>
  </si>
  <si>
    <t xml:space="preserve">None </t>
  </si>
  <si>
    <t xml:space="preserve">There is not sufficient time to expend the remaining grant fund. Agency is currently implementing new promotions at local schools that provide the school administrator, teachers, and students the tools and information to increase and improve safety while traveling to school. </t>
  </si>
  <si>
    <t xml:space="preserve">Based upon Caltrans audit, the reimbursed project costs of $257,333 were not in compliance with the Agreement, state and federal regulations, ATP application, and CTC program guidelines. </t>
  </si>
  <si>
    <t xml:space="preserve">None anticipated. </t>
  </si>
  <si>
    <t>Michael L.Antwine; mantwine@comptonicity.org; 310-605-5585</t>
  </si>
  <si>
    <t xml:space="preserve">Completion of over a half-mile segment of the trail by the developer. The developer is working out an elevation discrepancy with Riv. Co. Flood Control as the trail is in Riv Co. Flood Control jurisdiction. The CTC approved a 12-mo. Extension to complete construction at the Dec. 5, 2019 meeting. The new deadline for project completion is Oct. 31, 2020. </t>
  </si>
  <si>
    <t>None</t>
  </si>
  <si>
    <t xml:space="preserve">The City of Perris will not be able to comply with the State funding requirements for project development, including project completion. Failure of the City of Perris to submit a final report of expenditures within 180 days of project completion will result in State imposing sanctions upon the City of Perris under the current LAPM and the ATP Guidelines.  </t>
  </si>
  <si>
    <t>The City of Perris has already expended its local funds to fund the construction of two miles out of the 4.32 miles of trail (2 miles completed by city and 2.32 miles by development community). The remaining $57,445.06 needs to be reimbursed to the City upon successful completion of the remaining over a half-mile segment of the trail by Developer. The city will be ready to submit the final report of expenditures upon completion of the remaining trail segment by the developer - milestone is October 31, 2020, or sooner.</t>
  </si>
  <si>
    <t>Grace Alvarez</t>
  </si>
  <si>
    <t>Fund Source</t>
  </si>
  <si>
    <t xml:space="preserve">District </t>
  </si>
  <si>
    <t>Approved by DOF (Yes/No)</t>
  </si>
  <si>
    <t>Revised Lapsing Date</t>
  </si>
  <si>
    <t xml:space="preserve">Federal Project ID </t>
  </si>
  <si>
    <t>Advantage Project ID</t>
  </si>
  <si>
    <t>State</t>
  </si>
  <si>
    <t xml:space="preserve">Total </t>
  </si>
  <si>
    <t>08</t>
  </si>
  <si>
    <t xml:space="preserve">If the CWA is not approved, the City would be unable to complete the project in compliance with the Agreement, state and federal regulations, the ATP application, and CTC program guidelines and would be forced to use its funding which would be a significant hardship to the City. </t>
  </si>
  <si>
    <t xml:space="preserve">Yes </t>
  </si>
  <si>
    <t xml:space="preserve">Paradise </t>
  </si>
  <si>
    <t xml:space="preserve">Pedestrian Walkway project to include curb, gutter, sidewalk, ADA, lighting, signing and striping/On Almond Street between Pearson and Elliott Road. </t>
  </si>
  <si>
    <t>ATPL-5425(031)</t>
  </si>
  <si>
    <t>0316000095</t>
  </si>
  <si>
    <t>8</t>
  </si>
  <si>
    <t xml:space="preserve">The agency was unexpectedly delayed due to COVID 19 impacts. CTC adopted an interim policy that moved deadlines out by a minimum of 6 months. </t>
  </si>
  <si>
    <t xml:space="preserve">The project phase will not be completed and will lead to project delivery delays. </t>
  </si>
  <si>
    <t xml:space="preserve">PAED phase will be fully completed by June 2021. </t>
  </si>
  <si>
    <t xml:space="preserve">Desiree Fox </t>
  </si>
  <si>
    <t>Yes</t>
  </si>
  <si>
    <t>Sidewalk, curb, gutter and Class II bicycle lanes/Ponderosa Elementary School project along Pentz Road between Billie and 300ft north of Wagstaff Road.</t>
  </si>
  <si>
    <t>ATPL-5425(033)</t>
  </si>
  <si>
    <t>0316000099</t>
  </si>
  <si>
    <t xml:space="preserve">Alameda County </t>
  </si>
  <si>
    <t xml:space="preserve">Promoting Walking and Biking Safety in the Alameda County Unincorporated Area Schools/Unincorporated Alameda County. </t>
  </si>
  <si>
    <t>ATPLNI-5933(134)</t>
  </si>
  <si>
    <t>0416000281</t>
  </si>
  <si>
    <t>Project completion activities including reporting will not be completed leading to project delivery delays and non-compliance with Accountability and Transparency requirements of SB1.</t>
  </si>
  <si>
    <t xml:space="preserve">Project Completion by 6/30/22. </t>
  </si>
  <si>
    <t xml:space="preserve">City&amp; County of San Francisco, MTA/Parking &amp; Traffic </t>
  </si>
  <si>
    <t>Bicycle Related  - Other/Various locations in San Francisco</t>
  </si>
  <si>
    <t>ATPL-6328(079)</t>
  </si>
  <si>
    <t>0416000167</t>
  </si>
  <si>
    <t xml:space="preserve">Project completion activities including reporting will not be completed leading to project delivery delays and non-compliance with Accountability and Transparency requirements of SB1. </t>
  </si>
  <si>
    <t xml:space="preserve">Goleta </t>
  </si>
  <si>
    <t xml:space="preserve">Bike Path/In the City of Goleta along Hollister Avenue - Class I Bike Path. </t>
  </si>
  <si>
    <t>ATPL-5481(016)</t>
  </si>
  <si>
    <t>0515000073</t>
  </si>
  <si>
    <t xml:space="preserve">Stockton </t>
  </si>
  <si>
    <t>Bike Path/Class I Bike Path between Brookside Rd and Cherokee Rd.</t>
  </si>
  <si>
    <t>ATPL-5008(143)</t>
  </si>
  <si>
    <t>1015000143</t>
  </si>
  <si>
    <t xml:space="preserve">CON funds expire 6/6/2020. </t>
  </si>
  <si>
    <t xml:space="preserve">Los Angeles County Metropolitan Transportation Authority </t>
  </si>
  <si>
    <t xml:space="preserve">Infrastructure CON: Install a network of Share Kiosks with a fleet of bicycles in the project, the area is a dense neighborhood along the Metro Expo Line (5 stations), from the edge of downtown Los Angeles to Exposition Park. </t>
  </si>
  <si>
    <t>ATPL-6065(221)</t>
  </si>
  <si>
    <t>0718000274</t>
  </si>
  <si>
    <t xml:space="preserve">The Construction phase was programmed in 17/18. The Pre-construction phases took longer than anticipated and delayed the project's start of construction. </t>
  </si>
  <si>
    <t xml:space="preserve">The project can't be completed. </t>
  </si>
  <si>
    <t>Teresa McWilliam</t>
  </si>
  <si>
    <t>Non-Infrastructure CON: Provide maps &amp; postcards informing public on bike share &amp; safety etiquette, the area is a dense neighborhood along the Metro Expo Line (5 Stations), from the edge of downtown Los Angeles to Exposition  Park.</t>
  </si>
  <si>
    <t>ATPLNI-6065(222)</t>
  </si>
  <si>
    <t>0718000275</t>
  </si>
  <si>
    <t>San Gabriel Valley Council of Governments</t>
  </si>
  <si>
    <t xml:space="preserve">Expand Metro Bike Share System - Expand the Metro Bike Share system by extending the service from Downtown Los Angeles to the San Gabriel Valley. Includes 840 bikes at 84 bike stations in 15 cities. </t>
  </si>
  <si>
    <t>ATPL-6303(044)</t>
  </si>
  <si>
    <t>0718000331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</si>
</sst>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0\)"/>
  </numFmts>
  <fonts count="4" x14ac:knownFonts="1">
    <font>
      <sz val="10"/>
      <name val="Arial"/>
    </font>
    <font>
      <b/>
      <sz val="10"/>
      <name val="Arial"/>
      <family val="2"/>
    </font>
    <font>
      <sz val="10"/>
      <name val="Arial"/>
      <family val="2"/>
    </font>
    <font>
      <sz val="10"/>
      <color rgb="FF0E101A"/>
      <name val="Arial"/>
      <family val="2"/>
    </font>
  </fonts>
  <fills count="3">
    <fill>
      <patternFill patternType="none"/>
    </fill>
    <fill>
      <patternFill patternType="gray125"/>
    </fill>
    <fill>
      <patternFill patternType="solid">
        <fgColor them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2">
    <xf numFmtId="0" fontId="0" fillId="0" borderId="0" applyNumberFormat="0" applyFont="0" applyFill="0" applyBorder="0" applyAlignment="0" applyProtection="0"/>
    <xf numFmtId="0" fontId="2" fillId="0" borderId="0" applyNumberFormat="0" applyFont="0" applyFill="0" applyBorder="0" applyAlignment="0" applyProtection="0"/>
  </cellStyleXfs>
  <cellXfs count="31">
    <xf numFmtId="0" fontId="0" fillId="0" borderId="0" xfId="0" applyNumberFormat="1" applyFont="1" applyFill="1" applyBorder="1" applyAlignment="1"/>
    <xf numFmtId="0" fontId="0" fillId="0" borderId="0" xfId="0" applyNumberFormat="1" applyFont="1" applyFill="1" applyBorder="1" applyAlignment="1">
      <alignment wrapText="1"/>
    </xf>
    <xf numFmtId="14" fontId="0" fillId="0" borderId="0" xfId="0" applyNumberFormat="1" applyFont="1" applyFill="1" applyBorder="1" applyAlignment="1"/>
    <xf numFmtId="0" fontId="1" fillId="2" borderId="3" xfId="0" applyNumberFormat="1" applyFont="1" applyFill="1" applyBorder="1" applyAlignment="1">
      <alignment wrapText="1"/>
    </xf>
    <xf numFmtId="14" fontId="1" fillId="2" borderId="3" xfId="0" applyNumberFormat="1" applyFont="1" applyFill="1" applyBorder="1" applyAlignment="1">
      <alignment wrapText="1"/>
    </xf>
    <xf numFmtId="0" fontId="1" fillId="2" borderId="4" xfId="0" applyNumberFormat="1" applyFont="1" applyFill="1" applyBorder="1" applyAlignment="1">
      <alignment wrapText="1"/>
    </xf>
    <xf numFmtId="0" fontId="1" fillId="2" borderId="6" xfId="0" applyNumberFormat="1" applyFont="1" applyFill="1" applyBorder="1" applyAlignment="1">
      <alignment wrapText="1"/>
    </xf>
    <xf numFmtId="0" fontId="1" fillId="2" borderId="2" xfId="0" applyNumberFormat="1" applyFont="1" applyFill="1" applyBorder="1" applyAlignment="1">
      <alignment wrapText="1"/>
    </xf>
    <xf numFmtId="0" fontId="1" fillId="2" borderId="7" xfId="0" applyNumberFormat="1" applyFont="1" applyFill="1" applyBorder="1" applyAlignment="1">
      <alignment wrapText="1"/>
    </xf>
    <xf numFmtId="0" fontId="1" fillId="2" borderId="8" xfId="0" applyNumberFormat="1" applyFont="1" applyFill="1" applyBorder="1" applyAlignment="1">
      <alignment wrapText="1"/>
    </xf>
    <xf numFmtId="0" fontId="2" fillId="0" borderId="9" xfId="0" applyNumberFormat="1" applyFont="1" applyFill="1" applyBorder="1" applyAlignment="1">
      <alignment horizontal="left" vertical="top" wrapText="1"/>
    </xf>
    <xf numFmtId="164" fontId="2" fillId="0" borderId="9" xfId="0" applyNumberFormat="1" applyFont="1" applyFill="1" applyBorder="1" applyAlignment="1">
      <alignment horizontal="left" vertical="top" wrapText="1"/>
    </xf>
    <xf numFmtId="14" fontId="2" fillId="0" borderId="9"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0" fontId="1" fillId="0" borderId="9" xfId="0" applyNumberFormat="1" applyFont="1" applyFill="1" applyBorder="1" applyAlignment="1">
      <alignment horizontal="left" vertical="top" wrapText="1"/>
    </xf>
    <xf numFmtId="6" fontId="1" fillId="0" borderId="9" xfId="0" applyNumberFormat="1" applyFont="1" applyFill="1" applyBorder="1" applyAlignment="1">
      <alignment horizontal="left" vertical="top" wrapText="1"/>
    </xf>
    <xf numFmtId="14" fontId="1" fillId="2" borderId="7" xfId="0" applyNumberFormat="1" applyFont="1" applyFill="1" applyBorder="1" applyAlignment="1">
      <alignment wrapText="1"/>
    </xf>
    <xf numFmtId="0" fontId="2" fillId="0" borderId="1" xfId="0" applyNumberFormat="1" applyFont="1" applyFill="1" applyBorder="1" applyAlignment="1">
      <alignment horizontal="left" vertical="top" wrapText="1"/>
    </xf>
    <xf numFmtId="6"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164" fontId="2" fillId="0" borderId="1" xfId="1"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wrapText="1"/>
    </xf>
    <xf numFmtId="6" fontId="2" fillId="0" borderId="5" xfId="0" applyNumberFormat="1" applyFont="1" applyFill="1" applyBorder="1" applyAlignment="1">
      <alignment horizontal="left" vertical="top" wrapText="1"/>
    </xf>
    <xf numFmtId="14" fontId="2" fillId="0" borderId="5" xfId="0" applyNumberFormat="1" applyFont="1" applyFill="1" applyBorder="1" applyAlignment="1">
      <alignment horizontal="left" vertical="top" wrapText="1"/>
    </xf>
    <xf numFmtId="164" fontId="2" fillId="0" borderId="5" xfId="0" applyNumberFormat="1" applyFont="1" applyFill="1" applyBorder="1" applyAlignment="1">
      <alignment horizontal="left" vertical="top" wrapText="1"/>
    </xf>
    <xf numFmtId="0" fontId="0"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top"/>
    </xf>
    <xf numFmtId="0" fontId="3" fillId="0" borderId="1" xfId="0" applyNumberFormat="1" applyFont="1" applyFill="1" applyBorder="1" applyAlignment="1">
      <alignment vertical="top" wrapText="1"/>
    </xf>
  </cellXfs>
  <cellStyles count="2">
    <cellStyle name="Normal" xfId="0" builtinId="0"/>
    <cellStyle name="Normal 2" xfId="1" xr:uid="{704C60D0-3DB1-4001-AD31-0B20D7C6E13A}"/>
  </cellStyles>
  <dxfs count="24">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0;\(###,###,###,##0.0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0;\(###,###,###,##0.0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0;\(###,###,###,##0.0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0;\(###,###,###,##0.0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0;\(###,###,###,##0.0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0;\(###,###,###,##0.0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0" formatCode="&quot;$&quot;#,##0_);[Red]\(&quot;$&quot;#,##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0" formatCode="&quot;$&quot;#,##0_);[Red]\(&quot;$&quot;#,##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0" formatCode="&quot;$&quot;#,##0_);[Red]\(&quot;$&quot;#,##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34" displayName="Table134" ref="A1:S14" totalsRowShown="0" headerRowDxfId="23" dataDxfId="21" headerRowBorderDxfId="22" tableBorderDxfId="20" totalsRowBorderDxfId="19">
  <autoFilter ref="A1:S14" xr:uid="{00000000-0009-0000-0100-000003000000}"/>
  <tableColumns count="19">
    <tableColumn id="1" xr3:uid="{00000000-0010-0000-0000-000001000000}" name="Fund Source" dataDxfId="18"/>
    <tableColumn id="13" xr3:uid="{BA22E303-5940-4974-8B89-14D162D2A7A4}" name="District " dataDxfId="17"/>
    <tableColumn id="2" xr3:uid="{00000000-0010-0000-0000-000002000000}" name="Agency " dataDxfId="16"/>
    <tableColumn id="3" xr3:uid="{00000000-0010-0000-0000-000003000000}" name="Work Performed and Location " dataDxfId="15"/>
    <tableColumn id="4" xr3:uid="{00000000-0010-0000-0000-000004000000}" name="Federal Project ID " dataDxfId="14"/>
    <tableColumn id="5" xr3:uid="{00000000-0010-0000-0000-000005000000}" name="Advantage Project ID" dataDxfId="13"/>
    <tableColumn id="9" xr3:uid="{00000000-0010-0000-0000-000009000000}" name="Current Budget" dataDxfId="12"/>
    <tableColumn id="10" xr3:uid="{00000000-0010-0000-0000-00000A000000}" name="Expenditure Amt" dataDxfId="11"/>
    <tableColumn id="11" xr3:uid="{00000000-0010-0000-0000-00000B000000}" name="Unliquidated Encumbrance Balance" dataDxfId="10"/>
    <tableColumn id="15" xr3:uid="{00000000-0010-0000-0000-00000F000000}" name="CTC TUF Deadline " dataDxfId="9"/>
    <tableColumn id="24" xr3:uid="{00000000-0010-0000-0000-000018000000}" name="Delay Code" dataDxfId="8"/>
    <tableColumn id="25" xr3:uid="{00000000-0010-0000-0000-000019000000}" name="Reason for Delay" dataDxfId="7"/>
    <tableColumn id="26" xr3:uid="{00000000-0010-0000-0000-00001A000000}" name="Obstacles for Future Completion " dataDxfId="6"/>
    <tableColumn id="22" xr3:uid="{00000000-0010-0000-0000-000016000000}" name="Consequences if CWA is not approved" dataDxfId="5"/>
    <tableColumn id="23" xr3:uid="{00000000-0010-0000-0000-000017000000}" name="Date funding expended if CWA approved" dataDxfId="4"/>
    <tableColumn id="20" xr3:uid="{00000000-0010-0000-0000-000014000000}" name="Contact Name " dataDxfId="3"/>
    <tableColumn id="16" xr3:uid="{2940CFB5-1EB0-4C05-B48B-3E5E2A092891}" name="Comments " dataDxfId="2"/>
    <tableColumn id="14" xr3:uid="{A9CC724B-0CAE-465F-B210-BA7CA7A77938}" name="Approved by DOF (Yes/No)" dataDxfId="1"/>
    <tableColumn id="21" xr3:uid="{00000000-0010-0000-0000-000015000000}" name="Revised Lapsing Date"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5"/>
  <sheetViews>
    <sheetView tabSelected="1" zoomScaleNormal="100" workbookViewId="0">
      <pane ySplit="1" topLeftCell="A8" activePane="bottomLeft" state="frozen"/>
      <selection pane="bottomLeft" activeCell="L11" sqref="L11"/>
    </sheetView>
  </sheetViews>
  <sheetFormatPr defaultRowHeight="12.75" x14ac:dyDescent="0.2"/>
  <cols>
    <col min="1" max="1" width="10" bestFit="1" customWidth="1"/>
    <col min="2" max="2" width="10" customWidth="1"/>
    <col min="3" max="3" width="19.140625" style="1" customWidth="1"/>
    <col min="4" max="4" width="51.5703125" style="1" customWidth="1"/>
    <col min="5" max="5" width="18.7109375" customWidth="1"/>
    <col min="6" max="6" width="15.28515625" customWidth="1"/>
    <col min="7" max="7" width="16.85546875" customWidth="1"/>
    <col min="8" max="8" width="13.42578125" customWidth="1"/>
    <col min="9" max="9" width="23.140625" customWidth="1"/>
    <col min="10" max="10" width="11.5703125" style="2" customWidth="1"/>
    <col min="11" max="14" width="14" customWidth="1"/>
    <col min="15" max="15" width="19.140625" customWidth="1"/>
    <col min="16" max="16" width="14" customWidth="1"/>
    <col min="17" max="17" width="17.5703125" customWidth="1"/>
    <col min="18" max="18" width="9.85546875" customWidth="1"/>
    <col min="19" max="19" width="9.85546875" style="2" customWidth="1"/>
  </cols>
  <sheetData>
    <row r="1" spans="1:19" ht="38.25" customHeight="1" x14ac:dyDescent="0.2">
      <c r="A1" s="6" t="s">
        <v>37</v>
      </c>
      <c r="B1" s="7" t="s">
        <v>38</v>
      </c>
      <c r="C1" s="3" t="s">
        <v>23</v>
      </c>
      <c r="D1" s="3" t="s">
        <v>24</v>
      </c>
      <c r="E1" s="9" t="s">
        <v>41</v>
      </c>
      <c r="F1" s="9" t="s">
        <v>42</v>
      </c>
      <c r="G1" s="3" t="s">
        <v>12</v>
      </c>
      <c r="H1" s="3" t="s">
        <v>13</v>
      </c>
      <c r="I1" s="3" t="s">
        <v>14</v>
      </c>
      <c r="J1" s="4" t="s">
        <v>22</v>
      </c>
      <c r="K1" s="5" t="s">
        <v>15</v>
      </c>
      <c r="L1" s="5" t="s">
        <v>16</v>
      </c>
      <c r="M1" s="5" t="s">
        <v>17</v>
      </c>
      <c r="N1" s="5" t="s">
        <v>18</v>
      </c>
      <c r="O1" s="5" t="s">
        <v>19</v>
      </c>
      <c r="P1" s="5" t="s">
        <v>20</v>
      </c>
      <c r="Q1" s="5" t="s">
        <v>21</v>
      </c>
      <c r="R1" s="8" t="s">
        <v>39</v>
      </c>
      <c r="S1" s="16" t="s">
        <v>40</v>
      </c>
    </row>
    <row r="2" spans="1:19" ht="153" x14ac:dyDescent="0.2">
      <c r="A2" s="17" t="s">
        <v>43</v>
      </c>
      <c r="B2" s="17">
        <v>3</v>
      </c>
      <c r="C2" s="17" t="s">
        <v>48</v>
      </c>
      <c r="D2" s="17" t="s">
        <v>49</v>
      </c>
      <c r="E2" s="17" t="s">
        <v>50</v>
      </c>
      <c r="F2" s="28" t="s">
        <v>51</v>
      </c>
      <c r="G2" s="18">
        <v>83000</v>
      </c>
      <c r="H2" s="18">
        <v>62494.91</v>
      </c>
      <c r="I2" s="18">
        <v>20505.09</v>
      </c>
      <c r="J2" s="19">
        <v>43281</v>
      </c>
      <c r="K2" s="20" t="s">
        <v>52</v>
      </c>
      <c r="L2" s="21" t="s">
        <v>53</v>
      </c>
      <c r="M2" s="21" t="s">
        <v>33</v>
      </c>
      <c r="N2" s="21" t="s">
        <v>54</v>
      </c>
      <c r="O2" s="19" t="s">
        <v>55</v>
      </c>
      <c r="P2" s="22" t="s">
        <v>56</v>
      </c>
      <c r="Q2" s="22"/>
      <c r="R2" s="22" t="s">
        <v>57</v>
      </c>
      <c r="S2" s="19">
        <v>44742</v>
      </c>
    </row>
    <row r="3" spans="1:19" ht="153" x14ac:dyDescent="0.2">
      <c r="A3" s="17" t="s">
        <v>43</v>
      </c>
      <c r="B3" s="17">
        <v>3</v>
      </c>
      <c r="C3" s="17" t="s">
        <v>48</v>
      </c>
      <c r="D3" s="17" t="s">
        <v>58</v>
      </c>
      <c r="E3" s="17" t="s">
        <v>59</v>
      </c>
      <c r="F3" s="28" t="s">
        <v>60</v>
      </c>
      <c r="G3" s="18">
        <v>66000</v>
      </c>
      <c r="H3" s="18">
        <v>55211.87</v>
      </c>
      <c r="I3" s="18">
        <v>10788.13</v>
      </c>
      <c r="J3" s="19">
        <v>43281</v>
      </c>
      <c r="K3" s="20" t="s">
        <v>52</v>
      </c>
      <c r="L3" s="21" t="s">
        <v>53</v>
      </c>
      <c r="M3" s="21" t="s">
        <v>33</v>
      </c>
      <c r="N3" s="21" t="s">
        <v>54</v>
      </c>
      <c r="O3" s="19" t="s">
        <v>55</v>
      </c>
      <c r="P3" s="22" t="s">
        <v>56</v>
      </c>
      <c r="Q3" s="22"/>
      <c r="R3" s="22" t="s">
        <v>57</v>
      </c>
      <c r="S3" s="19">
        <v>44742</v>
      </c>
    </row>
    <row r="4" spans="1:19" ht="216.75" x14ac:dyDescent="0.2">
      <c r="A4" s="17" t="s">
        <v>43</v>
      </c>
      <c r="B4" s="17">
        <v>4</v>
      </c>
      <c r="C4" s="17" t="s">
        <v>61</v>
      </c>
      <c r="D4" s="17" t="s">
        <v>62</v>
      </c>
      <c r="E4" s="17" t="s">
        <v>63</v>
      </c>
      <c r="F4" s="28" t="s">
        <v>64</v>
      </c>
      <c r="G4" s="18">
        <v>668000</v>
      </c>
      <c r="H4" s="18">
        <v>645920.15</v>
      </c>
      <c r="I4" s="18">
        <v>22080</v>
      </c>
      <c r="J4" s="19">
        <v>44255</v>
      </c>
      <c r="K4" s="20" t="s">
        <v>52</v>
      </c>
      <c r="L4" s="21" t="s">
        <v>53</v>
      </c>
      <c r="M4" s="21" t="s">
        <v>33</v>
      </c>
      <c r="N4" s="21" t="s">
        <v>65</v>
      </c>
      <c r="O4" s="19" t="s">
        <v>66</v>
      </c>
      <c r="P4" s="22" t="s">
        <v>56</v>
      </c>
      <c r="Q4" s="22"/>
      <c r="R4" s="22" t="s">
        <v>57</v>
      </c>
      <c r="S4" s="19">
        <v>44742</v>
      </c>
    </row>
    <row r="5" spans="1:19" ht="216.75" x14ac:dyDescent="0.2">
      <c r="A5" s="17" t="s">
        <v>43</v>
      </c>
      <c r="B5" s="17">
        <v>4</v>
      </c>
      <c r="C5" s="17" t="s">
        <v>67</v>
      </c>
      <c r="D5" s="17" t="s">
        <v>68</v>
      </c>
      <c r="E5" s="17" t="s">
        <v>69</v>
      </c>
      <c r="F5" s="28" t="s">
        <v>70</v>
      </c>
      <c r="G5" s="18">
        <v>792000</v>
      </c>
      <c r="H5" s="18">
        <v>275663.15999999997</v>
      </c>
      <c r="I5" s="18">
        <v>516336.84</v>
      </c>
      <c r="J5" s="19">
        <v>44074</v>
      </c>
      <c r="K5" s="20" t="s">
        <v>52</v>
      </c>
      <c r="L5" s="21" t="s">
        <v>53</v>
      </c>
      <c r="M5" s="21" t="s">
        <v>27</v>
      </c>
      <c r="N5" s="21" t="s">
        <v>71</v>
      </c>
      <c r="O5" s="19" t="s">
        <v>66</v>
      </c>
      <c r="P5" s="22" t="s">
        <v>56</v>
      </c>
      <c r="Q5" s="22"/>
      <c r="R5" s="22" t="s">
        <v>57</v>
      </c>
      <c r="S5" s="19">
        <v>44742</v>
      </c>
    </row>
    <row r="6" spans="1:19" ht="216.75" x14ac:dyDescent="0.2">
      <c r="A6" s="17" t="s">
        <v>43</v>
      </c>
      <c r="B6" s="17">
        <v>5</v>
      </c>
      <c r="C6" s="17" t="s">
        <v>72</v>
      </c>
      <c r="D6" s="17" t="s">
        <v>73</v>
      </c>
      <c r="E6" s="17" t="s">
        <v>74</v>
      </c>
      <c r="F6" s="28" t="s">
        <v>75</v>
      </c>
      <c r="G6" s="18">
        <v>1454734</v>
      </c>
      <c r="H6" s="18">
        <v>1414734</v>
      </c>
      <c r="I6" s="18">
        <v>40000</v>
      </c>
      <c r="J6" s="19">
        <v>44276</v>
      </c>
      <c r="K6" s="20" t="s">
        <v>52</v>
      </c>
      <c r="L6" s="21" t="s">
        <v>53</v>
      </c>
      <c r="M6" s="21" t="s">
        <v>27</v>
      </c>
      <c r="N6" s="21" t="s">
        <v>71</v>
      </c>
      <c r="O6" s="19" t="s">
        <v>66</v>
      </c>
      <c r="P6" s="22" t="s">
        <v>56</v>
      </c>
      <c r="Q6" s="22"/>
      <c r="R6" s="22" t="s">
        <v>57</v>
      </c>
      <c r="S6" s="19">
        <v>44742</v>
      </c>
    </row>
    <row r="7" spans="1:19" ht="306" x14ac:dyDescent="0.2">
      <c r="A7" s="17" t="s">
        <v>43</v>
      </c>
      <c r="B7" s="17">
        <v>7</v>
      </c>
      <c r="C7" s="17" t="s">
        <v>9</v>
      </c>
      <c r="D7" s="17" t="s">
        <v>6</v>
      </c>
      <c r="E7" s="17" t="s">
        <v>0</v>
      </c>
      <c r="F7" s="17" t="s">
        <v>1</v>
      </c>
      <c r="G7" s="18">
        <v>949000</v>
      </c>
      <c r="H7" s="18">
        <v>210338.07</v>
      </c>
      <c r="I7" s="18">
        <v>738661.93</v>
      </c>
      <c r="J7" s="19">
        <v>44043</v>
      </c>
      <c r="K7" s="20">
        <v>8</v>
      </c>
      <c r="L7" s="21" t="s">
        <v>29</v>
      </c>
      <c r="M7" s="21" t="s">
        <v>30</v>
      </c>
      <c r="N7" s="21" t="s">
        <v>46</v>
      </c>
      <c r="O7" s="19">
        <v>44043</v>
      </c>
      <c r="P7" s="21" t="s">
        <v>31</v>
      </c>
      <c r="Q7" s="21"/>
      <c r="R7" s="21" t="s">
        <v>47</v>
      </c>
      <c r="S7" s="19">
        <v>44742</v>
      </c>
    </row>
    <row r="8" spans="1:19" ht="153" x14ac:dyDescent="0.2">
      <c r="A8" s="17" t="s">
        <v>43</v>
      </c>
      <c r="B8" s="17">
        <v>7</v>
      </c>
      <c r="C8" s="17" t="s">
        <v>81</v>
      </c>
      <c r="D8" s="17" t="s">
        <v>82</v>
      </c>
      <c r="E8" s="17" t="s">
        <v>83</v>
      </c>
      <c r="F8" s="29" t="s">
        <v>84</v>
      </c>
      <c r="G8" s="18">
        <v>2287000</v>
      </c>
      <c r="H8" s="18">
        <v>1143452</v>
      </c>
      <c r="I8" s="18">
        <v>1143548</v>
      </c>
      <c r="J8" s="19">
        <v>44549</v>
      </c>
      <c r="K8" s="20" t="s">
        <v>52</v>
      </c>
      <c r="L8" s="30" t="s">
        <v>85</v>
      </c>
      <c r="M8" s="21" t="s">
        <v>33</v>
      </c>
      <c r="N8" s="22" t="s">
        <v>86</v>
      </c>
      <c r="O8" s="19">
        <v>44742</v>
      </c>
      <c r="P8" s="22" t="s">
        <v>87</v>
      </c>
      <c r="Q8" s="22"/>
      <c r="R8" s="22" t="s">
        <v>57</v>
      </c>
      <c r="S8" s="19">
        <v>44742</v>
      </c>
    </row>
    <row r="9" spans="1:19" ht="153" x14ac:dyDescent="0.2">
      <c r="A9" s="17" t="s">
        <v>43</v>
      </c>
      <c r="B9" s="17">
        <v>7</v>
      </c>
      <c r="C9" s="17" t="s">
        <v>81</v>
      </c>
      <c r="D9" s="17" t="s">
        <v>88</v>
      </c>
      <c r="E9" s="17" t="s">
        <v>89</v>
      </c>
      <c r="F9" s="29" t="s">
        <v>90</v>
      </c>
      <c r="G9" s="18">
        <v>259000</v>
      </c>
      <c r="H9" s="18">
        <v>0</v>
      </c>
      <c r="I9" s="18">
        <v>259000</v>
      </c>
      <c r="J9" s="19">
        <v>44373</v>
      </c>
      <c r="K9" s="20" t="s">
        <v>52</v>
      </c>
      <c r="L9" s="30" t="s">
        <v>85</v>
      </c>
      <c r="M9" s="21" t="s">
        <v>33</v>
      </c>
      <c r="N9" s="22" t="s">
        <v>86</v>
      </c>
      <c r="O9" s="19">
        <v>44742</v>
      </c>
      <c r="P9" s="22" t="s">
        <v>87</v>
      </c>
      <c r="Q9" s="22"/>
      <c r="R9" s="22" t="s">
        <v>57</v>
      </c>
      <c r="S9" s="19">
        <v>44742</v>
      </c>
    </row>
    <row r="10" spans="1:19" ht="153" x14ac:dyDescent="0.2">
      <c r="A10" s="17" t="s">
        <v>43</v>
      </c>
      <c r="B10" s="17">
        <v>7</v>
      </c>
      <c r="C10" s="17" t="s">
        <v>91</v>
      </c>
      <c r="D10" s="17" t="s">
        <v>92</v>
      </c>
      <c r="E10" s="17" t="s">
        <v>93</v>
      </c>
      <c r="F10" s="29" t="s">
        <v>94</v>
      </c>
      <c r="G10" s="18">
        <v>4554000</v>
      </c>
      <c r="H10" s="18">
        <v>1296035.8400000001</v>
      </c>
      <c r="I10" s="18">
        <v>3257964.16</v>
      </c>
      <c r="J10" s="19">
        <v>44547</v>
      </c>
      <c r="K10" s="20" t="s">
        <v>52</v>
      </c>
      <c r="L10" s="30" t="s">
        <v>85</v>
      </c>
      <c r="M10" s="21" t="s">
        <v>33</v>
      </c>
      <c r="N10" s="22" t="s">
        <v>86</v>
      </c>
      <c r="O10" s="19">
        <v>44742</v>
      </c>
      <c r="P10" s="22" t="s">
        <v>87</v>
      </c>
      <c r="Q10" s="22"/>
      <c r="R10" s="22" t="s">
        <v>57</v>
      </c>
      <c r="S10" s="19">
        <v>44742</v>
      </c>
    </row>
    <row r="11" spans="1:19" ht="267.75" x14ac:dyDescent="0.2">
      <c r="A11" s="17" t="s">
        <v>43</v>
      </c>
      <c r="B11" s="17">
        <v>7</v>
      </c>
      <c r="C11" s="17" t="s">
        <v>10</v>
      </c>
      <c r="D11" s="17" t="s">
        <v>7</v>
      </c>
      <c r="E11" s="17" t="s">
        <v>2</v>
      </c>
      <c r="F11" s="17" t="s">
        <v>3</v>
      </c>
      <c r="G11" s="18">
        <v>450000</v>
      </c>
      <c r="H11" s="18">
        <v>109001.95</v>
      </c>
      <c r="I11" s="18">
        <v>340998.05</v>
      </c>
      <c r="J11" s="19">
        <v>44165</v>
      </c>
      <c r="K11" s="20">
        <v>8</v>
      </c>
      <c r="L11" s="21" t="s">
        <v>26</v>
      </c>
      <c r="M11" s="21" t="s">
        <v>27</v>
      </c>
      <c r="N11" s="21" t="s">
        <v>28</v>
      </c>
      <c r="O11" s="19">
        <v>44196</v>
      </c>
      <c r="P11" s="22" t="s">
        <v>25</v>
      </c>
      <c r="Q11" s="22"/>
      <c r="R11" s="21" t="s">
        <v>47</v>
      </c>
      <c r="S11" s="19">
        <v>44742</v>
      </c>
    </row>
    <row r="12" spans="1:19" ht="408" x14ac:dyDescent="0.2">
      <c r="A12" s="23" t="s">
        <v>43</v>
      </c>
      <c r="B12" s="24" t="s">
        <v>45</v>
      </c>
      <c r="C12" s="23" t="s">
        <v>11</v>
      </c>
      <c r="D12" s="23" t="s">
        <v>8</v>
      </c>
      <c r="E12" s="23" t="s">
        <v>4</v>
      </c>
      <c r="F12" s="23" t="s">
        <v>5</v>
      </c>
      <c r="G12" s="25">
        <v>1202000</v>
      </c>
      <c r="H12" s="25">
        <v>844554.94</v>
      </c>
      <c r="I12" s="25">
        <v>357445.06</v>
      </c>
      <c r="J12" s="26">
        <v>44134</v>
      </c>
      <c r="K12" s="24">
        <v>8</v>
      </c>
      <c r="L12" s="27" t="s">
        <v>32</v>
      </c>
      <c r="M12" s="27" t="s">
        <v>33</v>
      </c>
      <c r="N12" s="27" t="s">
        <v>34</v>
      </c>
      <c r="O12" s="26">
        <v>44135</v>
      </c>
      <c r="P12" s="27" t="s">
        <v>36</v>
      </c>
      <c r="Q12" s="26" t="s">
        <v>35</v>
      </c>
      <c r="R12" s="21" t="s">
        <v>47</v>
      </c>
      <c r="S12" s="19">
        <v>44742</v>
      </c>
    </row>
    <row r="13" spans="1:19" ht="216.75" x14ac:dyDescent="0.2">
      <c r="A13" s="17" t="s">
        <v>43</v>
      </c>
      <c r="B13" s="17">
        <v>10</v>
      </c>
      <c r="C13" s="17" t="s">
        <v>76</v>
      </c>
      <c r="D13" s="17" t="s">
        <v>77</v>
      </c>
      <c r="E13" s="17" t="s">
        <v>78</v>
      </c>
      <c r="F13" s="28" t="s">
        <v>79</v>
      </c>
      <c r="G13" s="18">
        <v>42553.41</v>
      </c>
      <c r="H13" s="18">
        <v>40162.92</v>
      </c>
      <c r="I13" s="18">
        <v>2390.4899999999998</v>
      </c>
      <c r="J13" s="19">
        <v>44353</v>
      </c>
      <c r="K13" s="20" t="s">
        <v>52</v>
      </c>
      <c r="L13" s="21" t="s">
        <v>53</v>
      </c>
      <c r="M13" s="21" t="s">
        <v>80</v>
      </c>
      <c r="N13" s="21" t="s">
        <v>65</v>
      </c>
      <c r="O13" s="19" t="s">
        <v>66</v>
      </c>
      <c r="P13" s="22" t="s">
        <v>56</v>
      </c>
      <c r="Q13" s="22"/>
      <c r="R13" s="22" t="s">
        <v>57</v>
      </c>
      <c r="S13" s="19">
        <v>44742</v>
      </c>
    </row>
    <row r="14" spans="1:19" ht="216.75" x14ac:dyDescent="0.2">
      <c r="A14" s="17" t="s">
        <v>43</v>
      </c>
      <c r="B14" s="17">
        <v>10</v>
      </c>
      <c r="C14" s="17" t="s">
        <v>76</v>
      </c>
      <c r="D14" s="17" t="s">
        <v>77</v>
      </c>
      <c r="E14" s="17" t="s">
        <v>78</v>
      </c>
      <c r="F14" s="28" t="s">
        <v>79</v>
      </c>
      <c r="G14" s="18">
        <v>548446.59</v>
      </c>
      <c r="H14" s="18">
        <v>520050</v>
      </c>
      <c r="I14" s="18">
        <v>28396.59</v>
      </c>
      <c r="J14" s="19">
        <v>44353</v>
      </c>
      <c r="K14" s="20" t="s">
        <v>52</v>
      </c>
      <c r="L14" s="21" t="s">
        <v>53</v>
      </c>
      <c r="M14" s="21" t="s">
        <v>80</v>
      </c>
      <c r="N14" s="21" t="s">
        <v>65</v>
      </c>
      <c r="O14" s="19" t="s">
        <v>66</v>
      </c>
      <c r="P14" s="22" t="s">
        <v>56</v>
      </c>
      <c r="Q14" s="22"/>
      <c r="R14" s="22" t="s">
        <v>57</v>
      </c>
      <c r="S14" s="19">
        <v>44742</v>
      </c>
    </row>
    <row r="15" spans="1:19" x14ac:dyDescent="0.2">
      <c r="A15" s="10"/>
      <c r="B15" s="10"/>
      <c r="C15" s="10"/>
      <c r="D15" s="10"/>
      <c r="E15" s="10"/>
      <c r="F15" s="14" t="s">
        <v>44</v>
      </c>
      <c r="G15" s="15">
        <f>SUBTOTAL(109,Table134[Current Budget])</f>
        <v>13355734</v>
      </c>
      <c r="H15" s="15">
        <f>SUBTOTAL(109,Table134[Expenditure Amt])</f>
        <v>6617619.8100000005</v>
      </c>
      <c r="I15" s="15">
        <f>SUBTOTAL(109,Table134[Unliquidated Encumbrance Balance])</f>
        <v>6738114.3399999999</v>
      </c>
      <c r="J15" s="12"/>
      <c r="K15" s="13"/>
      <c r="L15" s="11"/>
      <c r="M15" s="11"/>
      <c r="N15" s="11"/>
      <c r="O15" s="12"/>
      <c r="P15" s="11"/>
      <c r="Q15" s="11"/>
      <c r="R15" s="11"/>
      <c r="S15" s="12"/>
    </row>
  </sheetData>
  <pageMargins left="0.75" right="0.75" top="1" bottom="1" header="0.427916666666667" footer="0.5"/>
  <pageSetup paperSize="5" scale="51" firstPageNumber="0" fitToHeight="0" pageOrder="overThenDown" orientation="landscape" horizontalDpi="300" verticalDpi="300" r:id="rId1"/>
  <headerFooter alignWithMargins="0">
    <oddHeader>&amp;LRequest for Cooperative Work Agreement
Date of Submittal:  January 31, 2020
Department of Transportation
Organization Code:  2660
Local Assistance Appropriation:  2660-108-0042
Year of Appropriation:  2014-15</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Districts</vt:lpstr>
      <vt:lpstr>'All Districts'!Print_Titles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Chieng, My@DOT</dc:creator>
  <cp:lastModifiedBy>Chieng, My@DOT</cp:lastModifiedBy>
  <cp:lastPrinted>2020-01-30T16:08:46Z</cp:lastPrinted>
  <dcterms:created xsi:type="dcterms:W3CDTF">2019-08-02T16:20:54Z</dcterms:created>
  <dcterms:modified xsi:type="dcterms:W3CDTF">2020-06-17T15:18:01Z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