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caltrans-my.sharepoint.com/personal/michael_a_ramos_dot_ca_gov/Documents/LA-OGO-COE/BABA/Proposed/De Minimis Worksheet/Final Version 1-20-26/"/>
    </mc:Choice>
  </mc:AlternateContent>
  <xr:revisionPtr revIDLastSave="485" documentId="8_{2048A227-44D2-4C73-9B62-FAB1132E0FF6}" xr6:coauthVersionLast="47" xr6:coauthVersionMax="47" xr10:uidLastSave="{E88B3C08-BB68-4D3C-8F8E-E6173C15FB7F}"/>
  <bookViews>
    <workbookView xWindow="-28920" yWindow="-120" windowWidth="29040" windowHeight="15720" tabRatio="699" xr2:uid="{36586E82-35AF-4C98-AA8B-113338223271}"/>
  </bookViews>
  <sheets>
    <sheet name="Instruction Page" sheetId="11" r:id="rId1"/>
    <sheet name="1.0 De Minimis Request" sheetId="1" r:id="rId2"/>
    <sheet name="2.0 Agency Furnished Materials" sheetId="6" r:id="rId3"/>
    <sheet name="3.0 De Minimis Calculations " sheetId="9" r:id="rId4"/>
    <sheet name="4.0 Results Page" sheetId="10" r:id="rId5"/>
  </sheets>
  <definedNames>
    <definedName name="_xlnm._FilterDatabase" localSheetId="3" hidden="1">'3.0 De Minimis Calculations '!$A$53:$W$177</definedName>
    <definedName name="AFM">'3.0 De Minimis Calculations '!$F$181</definedName>
    <definedName name="Agncy_Furn_Matrl">'1.0 De Minimis Request'!$F$14</definedName>
    <definedName name="Calc_NC">'3.0 De Minimis Calculations '!$F$184</definedName>
    <definedName name="Fed_Cont_No">'1.0 De Minimis Request'!$F$8</definedName>
    <definedName name="I_or_S_Waiver">'3.0 De Minimis Calculations '!$K$186</definedName>
    <definedName name="IS_No_Crt">'3.0 De Minimis Calculations '!$F$188</definedName>
    <definedName name="LPA_Name">'1.0 De Minimis Request'!$F$6</definedName>
    <definedName name="LPA_Proj_No">'1.0 De Minimis Request'!$F$7</definedName>
    <definedName name="LPA_RE_Name">'1.0 De Minimis Request'!$G$55</definedName>
    <definedName name="MP_CM">'3.0 De Minimis Calculations '!$F$183</definedName>
    <definedName name="MP_CM_Waiver">'3.0 De Minimis Calculations '!$K$180</definedName>
    <definedName name="MPCM_No_Crt">'3.0 De Minimis Calculations '!$F$185</definedName>
    <definedName name="Prime_Cont">'1.0 De Minimis Request'!$F$12</definedName>
    <definedName name="Prime_Cont_Rep">'1.0 De Minimis Request'!$G$52</definedName>
    <definedName name="_xlnm.Print_Area" localSheetId="1">'1.0 De Minimis Request'!$B$1:$N$59</definedName>
    <definedName name="_xlnm.Print_Area" localSheetId="2">'2.0 Agency Furnished Materials'!$B$1:$P$44</definedName>
    <definedName name="_xlnm.Print_Area" localSheetId="3">'3.0 De Minimis Calculations '!$A$1:$X$188</definedName>
    <definedName name="_xlnm.Print_Area" localSheetId="4">'4.0 Results Page'!$A$1:$L$62</definedName>
    <definedName name="_xlnm.Print_Area" localSheetId="0">'Instruction Page'!$B$1:$O$355</definedName>
    <definedName name="Prm_Cont_Sig">'1.0 De Minimis Request'!$G$53</definedName>
    <definedName name="Proj_Descptn">'1.0 De Minimis Request'!$F$10</definedName>
    <definedName name="Proj_Loc">'1.0 De Minimis Request'!$F$11</definedName>
    <definedName name="Proj_Name">'1.0 De Minimis Request'!$F$9</definedName>
    <definedName name="Reqst_Itrtn">'1.0 De Minimis Request'!$F$15</definedName>
    <definedName name="Rqst_Date">'1.0 De Minimis Request'!$L$53</definedName>
    <definedName name="TA_AFM">'3.0 De Minimis Calculations '!$F$182</definedName>
    <definedName name="TA_PI_CO">'3.0 De Minimis Calculations '!$F$180</definedName>
    <definedName name="Total_AFM">'2.0 Agency Furnished Materials'!$J$41</definedName>
    <definedName name="Total_AFM_CM">'2.0 Agency Furnished Materials'!$O$42</definedName>
    <definedName name="Total_AFM_I">'2.0 Agency Furnished Materials'!$L$42</definedName>
    <definedName name="Total_AFM_MP">'2.0 Agency Furnished Materials'!$N$42</definedName>
    <definedName name="Total_AFM_S">'2.0 Agency Furnished Materials'!$M$42</definedName>
    <definedName name="Total_CO_Cost">'3.0 De Minimis Calculations '!$I$172</definedName>
    <definedName name="Total_Con_Cost">'3.0 De Minimis Calculations '!$H$172</definedName>
    <definedName name="Total_I_S">'3.0 De Minimis Calculations '!$F$186</definedName>
    <definedName name="Total_I_S_Wvr">'3.0 De Minimis Calculations '!$F$187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97" i="9" l="1"/>
  <c r="Z160" i="9"/>
  <c r="W170" i="9"/>
  <c r="V170" i="9"/>
  <c r="T170" i="9"/>
  <c r="S170" i="9"/>
  <c r="R170" i="9"/>
  <c r="Q170" i="9"/>
  <c r="W169" i="9"/>
  <c r="V169" i="9"/>
  <c r="T169" i="9"/>
  <c r="S169" i="9"/>
  <c r="R169" i="9"/>
  <c r="Q169" i="9"/>
  <c r="W168" i="9"/>
  <c r="V168" i="9"/>
  <c r="T168" i="9"/>
  <c r="S168" i="9"/>
  <c r="R168" i="9"/>
  <c r="Q168" i="9"/>
  <c r="W167" i="9"/>
  <c r="V167" i="9"/>
  <c r="T167" i="9"/>
  <c r="S167" i="9"/>
  <c r="R167" i="9"/>
  <c r="Q167" i="9"/>
  <c r="W166" i="9"/>
  <c r="V166" i="9"/>
  <c r="T166" i="9"/>
  <c r="S166" i="9"/>
  <c r="R166" i="9"/>
  <c r="Q166" i="9"/>
  <c r="W165" i="9"/>
  <c r="V165" i="9"/>
  <c r="T165" i="9"/>
  <c r="S165" i="9"/>
  <c r="R165" i="9"/>
  <c r="Q165" i="9"/>
  <c r="W164" i="9"/>
  <c r="V164" i="9"/>
  <c r="T164" i="9"/>
  <c r="S164" i="9"/>
  <c r="R164" i="9"/>
  <c r="Q164" i="9"/>
  <c r="W163" i="9"/>
  <c r="V163" i="9"/>
  <c r="T163" i="9"/>
  <c r="S163" i="9"/>
  <c r="R163" i="9"/>
  <c r="Q163" i="9"/>
  <c r="W162" i="9"/>
  <c r="V162" i="9"/>
  <c r="T162" i="9"/>
  <c r="S162" i="9"/>
  <c r="R162" i="9"/>
  <c r="Q162" i="9"/>
  <c r="W161" i="9"/>
  <c r="V161" i="9"/>
  <c r="T161" i="9"/>
  <c r="S161" i="9"/>
  <c r="R161" i="9"/>
  <c r="Q161" i="9"/>
  <c r="W160" i="9"/>
  <c r="V160" i="9"/>
  <c r="T160" i="9"/>
  <c r="S160" i="9"/>
  <c r="R160" i="9"/>
  <c r="Q160" i="9"/>
  <c r="W159" i="9"/>
  <c r="V159" i="9"/>
  <c r="T159" i="9"/>
  <c r="S159" i="9"/>
  <c r="R159" i="9"/>
  <c r="Q159" i="9"/>
  <c r="W158" i="9"/>
  <c r="V158" i="9"/>
  <c r="T158" i="9"/>
  <c r="S158" i="9"/>
  <c r="R158" i="9"/>
  <c r="Q158" i="9"/>
  <c r="W157" i="9"/>
  <c r="V157" i="9"/>
  <c r="T157" i="9"/>
  <c r="S157" i="9"/>
  <c r="R157" i="9"/>
  <c r="Q157" i="9"/>
  <c r="W156" i="9"/>
  <c r="V156" i="9"/>
  <c r="T156" i="9"/>
  <c r="S156" i="9"/>
  <c r="R156" i="9"/>
  <c r="Q156" i="9"/>
  <c r="W155" i="9"/>
  <c r="V155" i="9"/>
  <c r="T155" i="9"/>
  <c r="S155" i="9"/>
  <c r="R155" i="9"/>
  <c r="Q155" i="9"/>
  <c r="W154" i="9"/>
  <c r="V154" i="9"/>
  <c r="T154" i="9"/>
  <c r="S154" i="9"/>
  <c r="R154" i="9"/>
  <c r="Q154" i="9"/>
  <c r="W153" i="9"/>
  <c r="V153" i="9"/>
  <c r="T153" i="9"/>
  <c r="S153" i="9"/>
  <c r="R153" i="9"/>
  <c r="Q153" i="9"/>
  <c r="W152" i="9"/>
  <c r="V152" i="9"/>
  <c r="T152" i="9"/>
  <c r="S152" i="9"/>
  <c r="R152" i="9"/>
  <c r="Q152" i="9"/>
  <c r="W151" i="9"/>
  <c r="V151" i="9"/>
  <c r="T151" i="9"/>
  <c r="S151" i="9"/>
  <c r="R151" i="9"/>
  <c r="Q151" i="9"/>
  <c r="W150" i="9"/>
  <c r="V150" i="9"/>
  <c r="T150" i="9"/>
  <c r="S150" i="9"/>
  <c r="R150" i="9"/>
  <c r="Q150" i="9"/>
  <c r="W149" i="9"/>
  <c r="V149" i="9"/>
  <c r="T149" i="9"/>
  <c r="S149" i="9"/>
  <c r="R149" i="9"/>
  <c r="Q149" i="9"/>
  <c r="W148" i="9"/>
  <c r="V148" i="9"/>
  <c r="T148" i="9"/>
  <c r="S148" i="9"/>
  <c r="R148" i="9"/>
  <c r="Q148" i="9"/>
  <c r="W147" i="9"/>
  <c r="V147" i="9"/>
  <c r="T147" i="9"/>
  <c r="S147" i="9"/>
  <c r="R147" i="9"/>
  <c r="Q147" i="9"/>
  <c r="W146" i="9"/>
  <c r="V146" i="9"/>
  <c r="T146" i="9"/>
  <c r="S146" i="9"/>
  <c r="R146" i="9"/>
  <c r="Q146" i="9"/>
  <c r="W145" i="9"/>
  <c r="V145" i="9"/>
  <c r="T145" i="9"/>
  <c r="S145" i="9"/>
  <c r="R145" i="9"/>
  <c r="Q145" i="9"/>
  <c r="W144" i="9"/>
  <c r="V144" i="9"/>
  <c r="T144" i="9"/>
  <c r="S144" i="9"/>
  <c r="R144" i="9"/>
  <c r="Q144" i="9"/>
  <c r="W143" i="9"/>
  <c r="V143" i="9"/>
  <c r="T143" i="9"/>
  <c r="S143" i="9"/>
  <c r="R143" i="9"/>
  <c r="Q143" i="9"/>
  <c r="W142" i="9"/>
  <c r="V142" i="9"/>
  <c r="T142" i="9"/>
  <c r="S142" i="9"/>
  <c r="R142" i="9"/>
  <c r="Q142" i="9"/>
  <c r="W141" i="9"/>
  <c r="V141" i="9"/>
  <c r="T141" i="9"/>
  <c r="S141" i="9"/>
  <c r="R141" i="9"/>
  <c r="Q141" i="9"/>
  <c r="W140" i="9"/>
  <c r="V140" i="9"/>
  <c r="T140" i="9"/>
  <c r="S140" i="9"/>
  <c r="R140" i="9"/>
  <c r="Q140" i="9"/>
  <c r="W139" i="9"/>
  <c r="V139" i="9"/>
  <c r="T139" i="9"/>
  <c r="S139" i="9"/>
  <c r="R139" i="9"/>
  <c r="Q139" i="9"/>
  <c r="W138" i="9"/>
  <c r="V138" i="9"/>
  <c r="T138" i="9"/>
  <c r="S138" i="9"/>
  <c r="R138" i="9"/>
  <c r="Q138" i="9"/>
  <c r="W137" i="9"/>
  <c r="V137" i="9"/>
  <c r="T137" i="9"/>
  <c r="S137" i="9"/>
  <c r="R137" i="9"/>
  <c r="Q137" i="9"/>
  <c r="W136" i="9"/>
  <c r="V136" i="9"/>
  <c r="T136" i="9"/>
  <c r="S136" i="9"/>
  <c r="R136" i="9"/>
  <c r="Q136" i="9"/>
  <c r="W135" i="9"/>
  <c r="V135" i="9"/>
  <c r="T135" i="9"/>
  <c r="S135" i="9"/>
  <c r="R135" i="9"/>
  <c r="Q135" i="9"/>
  <c r="W134" i="9"/>
  <c r="V134" i="9"/>
  <c r="T134" i="9"/>
  <c r="S134" i="9"/>
  <c r="R134" i="9"/>
  <c r="Q134" i="9"/>
  <c r="W133" i="9"/>
  <c r="V133" i="9"/>
  <c r="T133" i="9"/>
  <c r="S133" i="9"/>
  <c r="R133" i="9"/>
  <c r="Q133" i="9"/>
  <c r="W132" i="9"/>
  <c r="V132" i="9"/>
  <c r="T132" i="9"/>
  <c r="S132" i="9"/>
  <c r="R132" i="9"/>
  <c r="Q132" i="9"/>
  <c r="W131" i="9"/>
  <c r="V131" i="9"/>
  <c r="T131" i="9"/>
  <c r="S131" i="9"/>
  <c r="R131" i="9"/>
  <c r="Q131" i="9"/>
  <c r="W130" i="9"/>
  <c r="V130" i="9"/>
  <c r="T130" i="9"/>
  <c r="S130" i="9"/>
  <c r="R130" i="9"/>
  <c r="Q130" i="9"/>
  <c r="W129" i="9"/>
  <c r="V129" i="9"/>
  <c r="T129" i="9"/>
  <c r="S129" i="9"/>
  <c r="R129" i="9"/>
  <c r="Q129" i="9"/>
  <c r="W128" i="9"/>
  <c r="V128" i="9"/>
  <c r="T128" i="9"/>
  <c r="S128" i="9"/>
  <c r="R128" i="9"/>
  <c r="Q128" i="9"/>
  <c r="W127" i="9"/>
  <c r="V127" i="9"/>
  <c r="T127" i="9"/>
  <c r="S127" i="9"/>
  <c r="R127" i="9"/>
  <c r="Q127" i="9"/>
  <c r="W126" i="9"/>
  <c r="V126" i="9"/>
  <c r="T126" i="9"/>
  <c r="S126" i="9"/>
  <c r="R126" i="9"/>
  <c r="Q126" i="9"/>
  <c r="W125" i="9"/>
  <c r="V125" i="9"/>
  <c r="T125" i="9"/>
  <c r="S125" i="9"/>
  <c r="R125" i="9"/>
  <c r="Q125" i="9"/>
  <c r="W124" i="9"/>
  <c r="V124" i="9"/>
  <c r="T124" i="9"/>
  <c r="S124" i="9"/>
  <c r="R124" i="9"/>
  <c r="Q124" i="9"/>
  <c r="W123" i="9"/>
  <c r="V123" i="9"/>
  <c r="T123" i="9"/>
  <c r="S123" i="9"/>
  <c r="R123" i="9"/>
  <c r="Q123" i="9"/>
  <c r="W122" i="9"/>
  <c r="V122" i="9"/>
  <c r="T122" i="9"/>
  <c r="S122" i="9"/>
  <c r="R122" i="9"/>
  <c r="Q122" i="9"/>
  <c r="W121" i="9"/>
  <c r="V121" i="9"/>
  <c r="T121" i="9"/>
  <c r="S121" i="9"/>
  <c r="R121" i="9"/>
  <c r="Q121" i="9"/>
  <c r="W120" i="9"/>
  <c r="V120" i="9"/>
  <c r="T120" i="9"/>
  <c r="S120" i="9"/>
  <c r="R120" i="9"/>
  <c r="Q120" i="9"/>
  <c r="W119" i="9"/>
  <c r="V119" i="9"/>
  <c r="T119" i="9"/>
  <c r="S119" i="9"/>
  <c r="R119" i="9"/>
  <c r="Q119" i="9"/>
  <c r="W118" i="9"/>
  <c r="V118" i="9"/>
  <c r="T118" i="9"/>
  <c r="S118" i="9"/>
  <c r="R118" i="9"/>
  <c r="Q118" i="9"/>
  <c r="W117" i="9"/>
  <c r="V117" i="9"/>
  <c r="T117" i="9"/>
  <c r="S117" i="9"/>
  <c r="R117" i="9"/>
  <c r="Q117" i="9"/>
  <c r="W116" i="9"/>
  <c r="V116" i="9"/>
  <c r="T116" i="9"/>
  <c r="S116" i="9"/>
  <c r="R116" i="9"/>
  <c r="Q116" i="9"/>
  <c r="W115" i="9"/>
  <c r="V115" i="9"/>
  <c r="T115" i="9"/>
  <c r="S115" i="9"/>
  <c r="R115" i="9"/>
  <c r="Q115" i="9"/>
  <c r="W114" i="9"/>
  <c r="V114" i="9"/>
  <c r="T114" i="9"/>
  <c r="S114" i="9"/>
  <c r="R114" i="9"/>
  <c r="Q114" i="9"/>
  <c r="W113" i="9"/>
  <c r="V113" i="9"/>
  <c r="T113" i="9"/>
  <c r="S113" i="9"/>
  <c r="R113" i="9"/>
  <c r="Q113" i="9"/>
  <c r="W112" i="9"/>
  <c r="V112" i="9"/>
  <c r="T112" i="9"/>
  <c r="S112" i="9"/>
  <c r="R112" i="9"/>
  <c r="Q112" i="9"/>
  <c r="W111" i="9"/>
  <c r="V111" i="9"/>
  <c r="T111" i="9"/>
  <c r="S111" i="9"/>
  <c r="R111" i="9"/>
  <c r="Q111" i="9"/>
  <c r="W110" i="9"/>
  <c r="V110" i="9"/>
  <c r="T110" i="9"/>
  <c r="S110" i="9"/>
  <c r="R110" i="9"/>
  <c r="Q110" i="9"/>
  <c r="W109" i="9"/>
  <c r="V109" i="9"/>
  <c r="T109" i="9"/>
  <c r="S109" i="9"/>
  <c r="R109" i="9"/>
  <c r="Q109" i="9"/>
  <c r="W108" i="9"/>
  <c r="V108" i="9"/>
  <c r="T108" i="9"/>
  <c r="S108" i="9"/>
  <c r="R108" i="9"/>
  <c r="Q108" i="9"/>
  <c r="W107" i="9"/>
  <c r="V107" i="9"/>
  <c r="T107" i="9"/>
  <c r="S107" i="9"/>
  <c r="R107" i="9"/>
  <c r="Q107" i="9"/>
  <c r="W106" i="9"/>
  <c r="V106" i="9"/>
  <c r="T106" i="9"/>
  <c r="S106" i="9"/>
  <c r="R106" i="9"/>
  <c r="Q106" i="9"/>
  <c r="W105" i="9"/>
  <c r="V105" i="9"/>
  <c r="T105" i="9"/>
  <c r="S105" i="9"/>
  <c r="R105" i="9"/>
  <c r="Q105" i="9"/>
  <c r="W104" i="9"/>
  <c r="V104" i="9"/>
  <c r="T104" i="9"/>
  <c r="S104" i="9"/>
  <c r="R104" i="9"/>
  <c r="Q104" i="9"/>
  <c r="W103" i="9"/>
  <c r="V103" i="9"/>
  <c r="T103" i="9"/>
  <c r="S103" i="9"/>
  <c r="R103" i="9"/>
  <c r="Q103" i="9"/>
  <c r="W102" i="9"/>
  <c r="V102" i="9"/>
  <c r="T102" i="9"/>
  <c r="S102" i="9"/>
  <c r="R102" i="9"/>
  <c r="Q102" i="9"/>
  <c r="W101" i="9"/>
  <c r="V101" i="9"/>
  <c r="T101" i="9"/>
  <c r="S101" i="9"/>
  <c r="R101" i="9"/>
  <c r="Q101" i="9"/>
  <c r="W100" i="9"/>
  <c r="V100" i="9"/>
  <c r="T100" i="9"/>
  <c r="S100" i="9"/>
  <c r="R100" i="9"/>
  <c r="Q100" i="9"/>
  <c r="W99" i="9"/>
  <c r="V99" i="9"/>
  <c r="T99" i="9"/>
  <c r="S99" i="9"/>
  <c r="R99" i="9"/>
  <c r="Q99" i="9"/>
  <c r="W98" i="9"/>
  <c r="V98" i="9"/>
  <c r="T98" i="9"/>
  <c r="S98" i="9"/>
  <c r="R98" i="9"/>
  <c r="Q98" i="9"/>
  <c r="W97" i="9"/>
  <c r="V97" i="9"/>
  <c r="S97" i="9"/>
  <c r="R97" i="9"/>
  <c r="Q97" i="9"/>
  <c r="W96" i="9"/>
  <c r="V96" i="9"/>
  <c r="T96" i="9"/>
  <c r="S96" i="9"/>
  <c r="R96" i="9"/>
  <c r="Q96" i="9"/>
  <c r="W95" i="9"/>
  <c r="V95" i="9"/>
  <c r="T95" i="9"/>
  <c r="S95" i="9"/>
  <c r="R95" i="9"/>
  <c r="Q95" i="9"/>
  <c r="W94" i="9"/>
  <c r="V94" i="9"/>
  <c r="T94" i="9"/>
  <c r="S94" i="9"/>
  <c r="R94" i="9"/>
  <c r="Q94" i="9"/>
  <c r="W93" i="9"/>
  <c r="V93" i="9"/>
  <c r="T93" i="9"/>
  <c r="S93" i="9"/>
  <c r="R93" i="9"/>
  <c r="Q93" i="9"/>
  <c r="W92" i="9"/>
  <c r="V92" i="9"/>
  <c r="T92" i="9"/>
  <c r="S92" i="9"/>
  <c r="R92" i="9"/>
  <c r="Q92" i="9"/>
  <c r="W91" i="9"/>
  <c r="V91" i="9"/>
  <c r="T91" i="9"/>
  <c r="S91" i="9"/>
  <c r="R91" i="9"/>
  <c r="Q91" i="9"/>
  <c r="W90" i="9"/>
  <c r="V90" i="9"/>
  <c r="T90" i="9"/>
  <c r="S90" i="9"/>
  <c r="R90" i="9"/>
  <c r="Q90" i="9"/>
  <c r="W89" i="9"/>
  <c r="V89" i="9"/>
  <c r="T89" i="9"/>
  <c r="S89" i="9"/>
  <c r="R89" i="9"/>
  <c r="Q89" i="9"/>
  <c r="W88" i="9"/>
  <c r="V88" i="9"/>
  <c r="T88" i="9"/>
  <c r="S88" i="9"/>
  <c r="R88" i="9"/>
  <c r="Q88" i="9"/>
  <c r="W87" i="9"/>
  <c r="V87" i="9"/>
  <c r="T87" i="9"/>
  <c r="S87" i="9"/>
  <c r="R87" i="9"/>
  <c r="Q87" i="9"/>
  <c r="W86" i="9"/>
  <c r="V86" i="9"/>
  <c r="T86" i="9"/>
  <c r="S86" i="9"/>
  <c r="R86" i="9"/>
  <c r="Q86" i="9"/>
  <c r="W85" i="9"/>
  <c r="V85" i="9"/>
  <c r="T85" i="9"/>
  <c r="S85" i="9"/>
  <c r="R85" i="9"/>
  <c r="Q85" i="9"/>
  <c r="W84" i="9"/>
  <c r="V84" i="9"/>
  <c r="T84" i="9"/>
  <c r="S84" i="9"/>
  <c r="R84" i="9"/>
  <c r="Q84" i="9"/>
  <c r="W83" i="9"/>
  <c r="V83" i="9"/>
  <c r="T83" i="9"/>
  <c r="S83" i="9"/>
  <c r="R83" i="9"/>
  <c r="Q83" i="9"/>
  <c r="W82" i="9"/>
  <c r="V82" i="9"/>
  <c r="T82" i="9"/>
  <c r="S82" i="9"/>
  <c r="R82" i="9"/>
  <c r="Q82" i="9"/>
  <c r="W81" i="9"/>
  <c r="V81" i="9"/>
  <c r="T81" i="9"/>
  <c r="S81" i="9"/>
  <c r="R81" i="9"/>
  <c r="Q81" i="9"/>
  <c r="W80" i="9"/>
  <c r="V80" i="9"/>
  <c r="T80" i="9"/>
  <c r="S80" i="9"/>
  <c r="R80" i="9"/>
  <c r="Q80" i="9"/>
  <c r="W79" i="9"/>
  <c r="V79" i="9"/>
  <c r="T79" i="9"/>
  <c r="S79" i="9"/>
  <c r="R79" i="9"/>
  <c r="Q79" i="9"/>
  <c r="W78" i="9"/>
  <c r="V78" i="9"/>
  <c r="T78" i="9"/>
  <c r="S78" i="9"/>
  <c r="R78" i="9"/>
  <c r="Q78" i="9"/>
  <c r="W77" i="9"/>
  <c r="V77" i="9"/>
  <c r="T77" i="9"/>
  <c r="S77" i="9"/>
  <c r="R77" i="9"/>
  <c r="Q77" i="9"/>
  <c r="W76" i="9"/>
  <c r="V76" i="9"/>
  <c r="S76" i="9"/>
  <c r="R76" i="9"/>
  <c r="Q76" i="9"/>
  <c r="W75" i="9"/>
  <c r="V75" i="9"/>
  <c r="T75" i="9"/>
  <c r="S75" i="9"/>
  <c r="R75" i="9"/>
  <c r="Q75" i="9"/>
  <c r="W74" i="9"/>
  <c r="V74" i="9"/>
  <c r="T74" i="9"/>
  <c r="S74" i="9"/>
  <c r="R74" i="9"/>
  <c r="Q74" i="9"/>
  <c r="W73" i="9"/>
  <c r="V73" i="9"/>
  <c r="T73" i="9"/>
  <c r="S73" i="9"/>
  <c r="R73" i="9"/>
  <c r="Q73" i="9"/>
  <c r="W72" i="9"/>
  <c r="V72" i="9"/>
  <c r="T72" i="9"/>
  <c r="S72" i="9"/>
  <c r="R72" i="9"/>
  <c r="Q72" i="9"/>
  <c r="W71" i="9"/>
  <c r="V71" i="9"/>
  <c r="T71" i="9"/>
  <c r="S71" i="9"/>
  <c r="R71" i="9"/>
  <c r="Q71" i="9"/>
  <c r="W70" i="9"/>
  <c r="V70" i="9"/>
  <c r="T70" i="9"/>
  <c r="S70" i="9"/>
  <c r="R70" i="9"/>
  <c r="Q70" i="9"/>
  <c r="W69" i="9"/>
  <c r="V69" i="9"/>
  <c r="T69" i="9"/>
  <c r="S69" i="9"/>
  <c r="R69" i="9"/>
  <c r="Q69" i="9"/>
  <c r="W68" i="9"/>
  <c r="V68" i="9"/>
  <c r="T68" i="9"/>
  <c r="S68" i="9"/>
  <c r="R68" i="9"/>
  <c r="Q68" i="9"/>
  <c r="W67" i="9"/>
  <c r="V67" i="9"/>
  <c r="T67" i="9"/>
  <c r="S67" i="9"/>
  <c r="R67" i="9"/>
  <c r="Q67" i="9"/>
  <c r="W66" i="9"/>
  <c r="V66" i="9"/>
  <c r="T66" i="9"/>
  <c r="S66" i="9"/>
  <c r="R66" i="9"/>
  <c r="Q66" i="9"/>
  <c r="W65" i="9"/>
  <c r="V65" i="9"/>
  <c r="T65" i="9"/>
  <c r="S65" i="9"/>
  <c r="R65" i="9"/>
  <c r="Q65" i="9"/>
  <c r="W64" i="9"/>
  <c r="V64" i="9"/>
  <c r="T64" i="9"/>
  <c r="S64" i="9"/>
  <c r="R64" i="9"/>
  <c r="Q64" i="9"/>
  <c r="W63" i="9"/>
  <c r="V63" i="9"/>
  <c r="T63" i="9"/>
  <c r="S63" i="9"/>
  <c r="R63" i="9"/>
  <c r="Q63" i="9"/>
  <c r="W62" i="9"/>
  <c r="V62" i="9"/>
  <c r="T62" i="9"/>
  <c r="S62" i="9"/>
  <c r="R62" i="9"/>
  <c r="Q62" i="9"/>
  <c r="W61" i="9"/>
  <c r="V61" i="9"/>
  <c r="T61" i="9"/>
  <c r="S61" i="9"/>
  <c r="R61" i="9"/>
  <c r="Q61" i="9"/>
  <c r="W60" i="9"/>
  <c r="V60" i="9"/>
  <c r="T60" i="9"/>
  <c r="S60" i="9"/>
  <c r="R60" i="9"/>
  <c r="Q60" i="9"/>
  <c r="W59" i="9"/>
  <c r="V59" i="9"/>
  <c r="T59" i="9"/>
  <c r="S59" i="9"/>
  <c r="R59" i="9"/>
  <c r="Q59" i="9"/>
  <c r="W58" i="9"/>
  <c r="V58" i="9"/>
  <c r="T58" i="9"/>
  <c r="S58" i="9"/>
  <c r="R58" i="9"/>
  <c r="Q58" i="9"/>
  <c r="W57" i="9"/>
  <c r="V57" i="9"/>
  <c r="T57" i="9"/>
  <c r="S57" i="9"/>
  <c r="R57" i="9"/>
  <c r="Q57" i="9"/>
  <c r="W56" i="9"/>
  <c r="V56" i="9"/>
  <c r="T56" i="9"/>
  <c r="S56" i="9"/>
  <c r="R56" i="9"/>
  <c r="Q56" i="9"/>
  <c r="W55" i="9"/>
  <c r="V55" i="9"/>
  <c r="T55" i="9"/>
  <c r="S55" i="9"/>
  <c r="R55" i="9"/>
  <c r="Q55" i="9"/>
  <c r="Z64" i="9"/>
  <c r="Z68" i="9"/>
  <c r="A168" i="9"/>
  <c r="A169" i="9"/>
  <c r="A170" i="9"/>
  <c r="L151" i="9"/>
  <c r="L141" i="9"/>
  <c r="L120" i="9"/>
  <c r="L79" i="9"/>
  <c r="Z115" i="9"/>
  <c r="L115" i="9"/>
  <c r="Q54" i="9"/>
  <c r="V54" i="9"/>
  <c r="I39" i="6"/>
  <c r="L39" i="6"/>
  <c r="M39" i="6"/>
  <c r="N39" i="6"/>
  <c r="O39" i="6"/>
  <c r="Z159" i="9"/>
  <c r="L159" i="9"/>
  <c r="G28" i="10"/>
  <c r="Z170" i="9"/>
  <c r="Z169" i="9"/>
  <c r="Z168" i="9"/>
  <c r="Z167" i="9"/>
  <c r="Z166" i="9"/>
  <c r="Z165" i="9"/>
  <c r="Z164" i="9"/>
  <c r="Z163" i="9"/>
  <c r="Z162" i="9"/>
  <c r="Z161" i="9"/>
  <c r="Z158" i="9"/>
  <c r="Z157" i="9"/>
  <c r="Z156" i="9"/>
  <c r="Z155" i="9"/>
  <c r="Z154" i="9"/>
  <c r="Z153" i="9"/>
  <c r="Z152" i="9"/>
  <c r="Z150" i="9"/>
  <c r="Z149" i="9"/>
  <c r="Z148" i="9"/>
  <c r="Z147" i="9"/>
  <c r="Z146" i="9"/>
  <c r="Z145" i="9"/>
  <c r="Z144" i="9"/>
  <c r="Z143" i="9"/>
  <c r="Z142" i="9"/>
  <c r="Z140" i="9"/>
  <c r="Z139" i="9"/>
  <c r="Z138" i="9"/>
  <c r="Z137" i="9"/>
  <c r="Z136" i="9"/>
  <c r="Z135" i="9"/>
  <c r="Z134" i="9"/>
  <c r="Z133" i="9"/>
  <c r="Z132" i="9"/>
  <c r="Z131" i="9"/>
  <c r="Z130" i="9"/>
  <c r="Z129" i="9"/>
  <c r="Z128" i="9"/>
  <c r="Z127" i="9"/>
  <c r="Z126" i="9"/>
  <c r="Z125" i="9"/>
  <c r="Z124" i="9"/>
  <c r="Z123" i="9"/>
  <c r="Z122" i="9"/>
  <c r="Z121" i="9"/>
  <c r="Z119" i="9"/>
  <c r="Z118" i="9"/>
  <c r="Z117" i="9"/>
  <c r="Z116" i="9"/>
  <c r="Z114" i="9"/>
  <c r="Z113" i="9"/>
  <c r="Z112" i="9"/>
  <c r="Z111" i="9"/>
  <c r="Z110" i="9"/>
  <c r="Z109" i="9"/>
  <c r="Z108" i="9"/>
  <c r="Z107" i="9"/>
  <c r="Z106" i="9"/>
  <c r="Z105" i="9"/>
  <c r="Z104" i="9"/>
  <c r="Z103" i="9"/>
  <c r="Z102" i="9"/>
  <c r="Z101" i="9"/>
  <c r="Z100" i="9"/>
  <c r="Z99" i="9"/>
  <c r="Z98" i="9"/>
  <c r="Z97" i="9"/>
  <c r="Z96" i="9"/>
  <c r="Z95" i="9"/>
  <c r="Z94" i="9"/>
  <c r="Z93" i="9"/>
  <c r="Z92" i="9"/>
  <c r="Z91" i="9"/>
  <c r="Z90" i="9"/>
  <c r="Z89" i="9"/>
  <c r="Z88" i="9"/>
  <c r="Z87" i="9"/>
  <c r="Z86" i="9"/>
  <c r="Z85" i="9"/>
  <c r="Z84" i="9"/>
  <c r="Z83" i="9"/>
  <c r="Z82" i="9"/>
  <c r="Z81" i="9"/>
  <c r="Z80" i="9"/>
  <c r="Z78" i="9"/>
  <c r="Z77" i="9"/>
  <c r="Z76" i="9"/>
  <c r="Z75" i="9"/>
  <c r="Z74" i="9"/>
  <c r="Z73" i="9"/>
  <c r="Z72" i="9"/>
  <c r="Z71" i="9"/>
  <c r="Z70" i="9"/>
  <c r="Z69" i="9"/>
  <c r="Z67" i="9"/>
  <c r="Z66" i="9"/>
  <c r="Z65" i="9"/>
  <c r="Z63" i="9"/>
  <c r="Z62" i="9"/>
  <c r="Z61" i="9"/>
  <c r="Z60" i="9"/>
  <c r="Z59" i="9"/>
  <c r="Z58" i="9"/>
  <c r="Z57" i="9"/>
  <c r="Z56" i="9"/>
  <c r="Z55" i="9"/>
  <c r="Z54" i="9"/>
  <c r="L72" i="9"/>
  <c r="L170" i="9"/>
  <c r="L169" i="9"/>
  <c r="L168" i="9"/>
  <c r="L167" i="9"/>
  <c r="L166" i="9"/>
  <c r="L165" i="9"/>
  <c r="L164" i="9"/>
  <c r="L163" i="9"/>
  <c r="L162" i="9"/>
  <c r="L161" i="9"/>
  <c r="L160" i="9"/>
  <c r="L158" i="9"/>
  <c r="L157" i="9"/>
  <c r="L156" i="9"/>
  <c r="L155" i="9"/>
  <c r="L154" i="9"/>
  <c r="L153" i="9"/>
  <c r="L152" i="9"/>
  <c r="L150" i="9"/>
  <c r="L149" i="9"/>
  <c r="L148" i="9"/>
  <c r="L147" i="9"/>
  <c r="L146" i="9"/>
  <c r="L145" i="9"/>
  <c r="L144" i="9"/>
  <c r="L143" i="9"/>
  <c r="L142" i="9"/>
  <c r="L140" i="9"/>
  <c r="L139" i="9"/>
  <c r="L138" i="9"/>
  <c r="L137" i="9"/>
  <c r="L136" i="9"/>
  <c r="L135" i="9"/>
  <c r="L134" i="9"/>
  <c r="L133" i="9"/>
  <c r="L132" i="9"/>
  <c r="L131" i="9"/>
  <c r="L130" i="9"/>
  <c r="L129" i="9"/>
  <c r="L128" i="9"/>
  <c r="L127" i="9"/>
  <c r="L126" i="9"/>
  <c r="L125" i="9"/>
  <c r="L124" i="9"/>
  <c r="L123" i="9"/>
  <c r="L122" i="9"/>
  <c r="L121" i="9"/>
  <c r="L119" i="9"/>
  <c r="L118" i="9"/>
  <c r="L117" i="9"/>
  <c r="L116" i="9"/>
  <c r="L114" i="9"/>
  <c r="L113" i="9"/>
  <c r="L112" i="9"/>
  <c r="L111" i="9"/>
  <c r="L110" i="9"/>
  <c r="L109" i="9"/>
  <c r="L108" i="9"/>
  <c r="L107" i="9"/>
  <c r="L106" i="9"/>
  <c r="L105" i="9"/>
  <c r="L104" i="9"/>
  <c r="L103" i="9"/>
  <c r="L102" i="9"/>
  <c r="L101" i="9"/>
  <c r="L100" i="9"/>
  <c r="L99" i="9"/>
  <c r="L98" i="9"/>
  <c r="L97" i="9"/>
  <c r="L96" i="9"/>
  <c r="L95" i="9"/>
  <c r="L94" i="9"/>
  <c r="L93" i="9"/>
  <c r="L92" i="9"/>
  <c r="L91" i="9"/>
  <c r="L90" i="9"/>
  <c r="L89" i="9"/>
  <c r="L88" i="9"/>
  <c r="L87" i="9"/>
  <c r="L86" i="9"/>
  <c r="L85" i="9"/>
  <c r="L84" i="9"/>
  <c r="L83" i="9"/>
  <c r="L82" i="9"/>
  <c r="L81" i="9"/>
  <c r="L80" i="9"/>
  <c r="L78" i="9"/>
  <c r="L77" i="9"/>
  <c r="L76" i="9"/>
  <c r="L75" i="9"/>
  <c r="L74" i="9"/>
  <c r="L73" i="9"/>
  <c r="L71" i="9"/>
  <c r="L70" i="9"/>
  <c r="L69" i="9"/>
  <c r="L68" i="9"/>
  <c r="L67" i="9"/>
  <c r="L66" i="9"/>
  <c r="L65" i="9"/>
  <c r="L64" i="9"/>
  <c r="L63" i="9"/>
  <c r="L62" i="9"/>
  <c r="L61" i="9"/>
  <c r="L60" i="9"/>
  <c r="L59" i="9"/>
  <c r="L58" i="9"/>
  <c r="L57" i="9"/>
  <c r="L56" i="9"/>
  <c r="L55" i="9"/>
  <c r="T76" i="9"/>
  <c r="J61" i="10" l="1"/>
  <c r="V187" i="9"/>
  <c r="N44" i="6"/>
  <c r="L58" i="1"/>
  <c r="D12" i="10"/>
  <c r="D16" i="10"/>
  <c r="G27" i="10"/>
  <c r="D15" i="10" l="1"/>
  <c r="F58" i="10"/>
  <c r="A55" i="9"/>
  <c r="A56" i="9" s="1"/>
  <c r="A57" i="9" s="1"/>
  <c r="A58" i="9" s="1"/>
  <c r="A59" i="9" s="1"/>
  <c r="A60" i="9" s="1"/>
  <c r="A61" i="9" s="1"/>
  <c r="A62" i="9" s="1"/>
  <c r="A63" i="9" s="1"/>
  <c r="A64" i="9" s="1"/>
  <c r="A65" i="9" s="1"/>
  <c r="A66" i="9" s="1"/>
  <c r="A67" i="9" s="1"/>
  <c r="A68" i="9" s="1"/>
  <c r="A69" i="9" s="1"/>
  <c r="A70" i="9" s="1"/>
  <c r="A71" i="9" s="1"/>
  <c r="A72" i="9" s="1"/>
  <c r="A73" i="9" s="1"/>
  <c r="A74" i="9" s="1"/>
  <c r="A75" i="9" s="1"/>
  <c r="A76" i="9" s="1"/>
  <c r="A77" i="9" s="1"/>
  <c r="A78" i="9" s="1"/>
  <c r="A79" i="9" s="1"/>
  <c r="A80" i="9" s="1"/>
  <c r="A81" i="9" s="1"/>
  <c r="A82" i="9" s="1"/>
  <c r="A83" i="9" s="1"/>
  <c r="A84" i="9" s="1"/>
  <c r="A85" i="9" s="1"/>
  <c r="A86" i="9" s="1"/>
  <c r="A87" i="9" s="1"/>
  <c r="A88" i="9" s="1"/>
  <c r="A89" i="9" s="1"/>
  <c r="A90" i="9" s="1"/>
  <c r="A91" i="9" s="1"/>
  <c r="A92" i="9" s="1"/>
  <c r="A93" i="9" s="1"/>
  <c r="A94" i="9" s="1"/>
  <c r="A95" i="9" s="1"/>
  <c r="A96" i="9" s="1"/>
  <c r="A97" i="9" s="1"/>
  <c r="A98" i="9" s="1"/>
  <c r="A99" i="9" s="1"/>
  <c r="A100" i="9" s="1"/>
  <c r="A101" i="9" s="1"/>
  <c r="A102" i="9" s="1"/>
  <c r="A103" i="9" s="1"/>
  <c r="A104" i="9" s="1"/>
  <c r="A105" i="9" s="1"/>
  <c r="A106" i="9" s="1"/>
  <c r="A107" i="9" s="1"/>
  <c r="A108" i="9" s="1"/>
  <c r="A109" i="9" s="1"/>
  <c r="A110" i="9" s="1"/>
  <c r="A111" i="9" s="1"/>
  <c r="A112" i="9" s="1"/>
  <c r="A113" i="9" s="1"/>
  <c r="A114" i="9" s="1"/>
  <c r="A115" i="9" s="1"/>
  <c r="A116" i="9" s="1"/>
  <c r="A117" i="9" s="1"/>
  <c r="A118" i="9" s="1"/>
  <c r="A119" i="9" s="1"/>
  <c r="A120" i="9" s="1"/>
  <c r="A121" i="9" s="1"/>
  <c r="A122" i="9" s="1"/>
  <c r="A123" i="9" s="1"/>
  <c r="A124" i="9" s="1"/>
  <c r="A125" i="9" s="1"/>
  <c r="A126" i="9" s="1"/>
  <c r="A127" i="9" s="1"/>
  <c r="A128" i="9" s="1"/>
  <c r="A129" i="9" s="1"/>
  <c r="A130" i="9" s="1"/>
  <c r="A131" i="9" s="1"/>
  <c r="A132" i="9" s="1"/>
  <c r="A133" i="9" s="1"/>
  <c r="A134" i="9" s="1"/>
  <c r="A135" i="9" s="1"/>
  <c r="A136" i="9" s="1"/>
  <c r="A137" i="9" s="1"/>
  <c r="A138" i="9" s="1"/>
  <c r="A139" i="9" s="1"/>
  <c r="A140" i="9" s="1"/>
  <c r="A141" i="9" s="1"/>
  <c r="A142" i="9" s="1"/>
  <c r="A143" i="9" s="1"/>
  <c r="A144" i="9" s="1"/>
  <c r="A145" i="9" s="1"/>
  <c r="A146" i="9" s="1"/>
  <c r="A147" i="9" s="1"/>
  <c r="A148" i="9" s="1"/>
  <c r="A149" i="9" s="1"/>
  <c r="A150" i="9" s="1"/>
  <c r="A151" i="9" s="1"/>
  <c r="A152" i="9" s="1"/>
  <c r="A153" i="9" s="1"/>
  <c r="A154" i="9" s="1"/>
  <c r="A155" i="9" s="1"/>
  <c r="A156" i="9" s="1"/>
  <c r="A157" i="9" s="1"/>
  <c r="A158" i="9" s="1"/>
  <c r="A159" i="9" s="1"/>
  <c r="A160" i="9" s="1"/>
  <c r="A161" i="9" s="1"/>
  <c r="A162" i="9" s="1"/>
  <c r="A163" i="9" s="1"/>
  <c r="A164" i="9" s="1"/>
  <c r="A165" i="9" s="1"/>
  <c r="A166" i="9" s="1"/>
  <c r="A167" i="9" s="1"/>
  <c r="J41" i="6"/>
  <c r="M20" i="6" l="1"/>
  <c r="F56" i="10" l="1"/>
  <c r="D14" i="10"/>
  <c r="D11" i="10" l="1"/>
  <c r="D10" i="10"/>
  <c r="D9" i="10"/>
  <c r="D8" i="10"/>
  <c r="D7" i="10"/>
  <c r="D6" i="10"/>
  <c r="D5" i="10"/>
  <c r="L54" i="9"/>
  <c r="I20" i="6"/>
  <c r="W54" i="9"/>
  <c r="R54" i="9"/>
  <c r="S54" i="9"/>
  <c r="T54" i="9"/>
  <c r="F14" i="1"/>
  <c r="D13" i="10" s="1"/>
  <c r="I38" i="6"/>
  <c r="I37" i="6"/>
  <c r="I36" i="6"/>
  <c r="I35" i="6"/>
  <c r="I34" i="6"/>
  <c r="I33" i="6"/>
  <c r="I32" i="6"/>
  <c r="I31" i="6"/>
  <c r="I30" i="6"/>
  <c r="I29" i="6"/>
  <c r="I28" i="6"/>
  <c r="I27" i="6"/>
  <c r="I26" i="6"/>
  <c r="I25" i="6"/>
  <c r="I24" i="6"/>
  <c r="I23" i="6"/>
  <c r="I22" i="6"/>
  <c r="I21" i="6"/>
  <c r="L38" i="6"/>
  <c r="M38" i="6"/>
  <c r="N38" i="6"/>
  <c r="O38" i="6"/>
  <c r="L37" i="6"/>
  <c r="M37" i="6"/>
  <c r="N37" i="6"/>
  <c r="O37" i="6"/>
  <c r="L36" i="6"/>
  <c r="M36" i="6"/>
  <c r="N36" i="6"/>
  <c r="O36" i="6"/>
  <c r="L35" i="6"/>
  <c r="M35" i="6"/>
  <c r="N35" i="6"/>
  <c r="O35" i="6"/>
  <c r="L34" i="6"/>
  <c r="M34" i="6"/>
  <c r="N34" i="6"/>
  <c r="O34" i="6"/>
  <c r="L33" i="6"/>
  <c r="M33" i="6"/>
  <c r="N33" i="6"/>
  <c r="O33" i="6"/>
  <c r="L32" i="6"/>
  <c r="M32" i="6"/>
  <c r="N32" i="6"/>
  <c r="O32" i="6"/>
  <c r="L31" i="6"/>
  <c r="M31" i="6"/>
  <c r="N31" i="6"/>
  <c r="O31" i="6"/>
  <c r="L30" i="6"/>
  <c r="M30" i="6"/>
  <c r="N30" i="6"/>
  <c r="O30" i="6"/>
  <c r="L29" i="6"/>
  <c r="M29" i="6"/>
  <c r="N29" i="6"/>
  <c r="O29" i="6"/>
  <c r="L28" i="6"/>
  <c r="M28" i="6"/>
  <c r="N28" i="6"/>
  <c r="O28" i="6"/>
  <c r="L27" i="6"/>
  <c r="M27" i="6"/>
  <c r="N27" i="6"/>
  <c r="O27" i="6"/>
  <c r="L26" i="6"/>
  <c r="M26" i="6"/>
  <c r="N26" i="6"/>
  <c r="O26" i="6"/>
  <c r="L25" i="6"/>
  <c r="M25" i="6"/>
  <c r="N25" i="6"/>
  <c r="O25" i="6"/>
  <c r="L24" i="6"/>
  <c r="M24" i="6"/>
  <c r="N24" i="6"/>
  <c r="O24" i="6"/>
  <c r="L23" i="6"/>
  <c r="M23" i="6"/>
  <c r="N23" i="6"/>
  <c r="O23" i="6"/>
  <c r="L22" i="6"/>
  <c r="M22" i="6"/>
  <c r="N22" i="6"/>
  <c r="O22" i="6"/>
  <c r="L21" i="6"/>
  <c r="M21" i="6"/>
  <c r="N21" i="6"/>
  <c r="O21" i="6"/>
  <c r="L20" i="6"/>
  <c r="N20" i="6"/>
  <c r="O20" i="6"/>
  <c r="O42" i="6" l="1"/>
  <c r="T173" i="9" s="1"/>
  <c r="M42" i="6"/>
  <c r="R173" i="9" s="1"/>
  <c r="L42" i="6"/>
  <c r="Q173" i="9" s="1"/>
  <c r="N42" i="6"/>
  <c r="S173" i="9" s="1"/>
  <c r="F181" i="9" l="1"/>
  <c r="Q108" i="6" l="1"/>
  <c r="F174" i="9"/>
  <c r="I172" i="9"/>
  <c r="G30" i="10" s="1"/>
  <c r="H172" i="9"/>
  <c r="F175" i="9"/>
  <c r="G23" i="10" s="1"/>
  <c r="F176" i="9"/>
  <c r="G24" i="10" s="1"/>
  <c r="F177" i="9" l="1"/>
  <c r="G25" i="10"/>
  <c r="Q172" i="9"/>
  <c r="T172" i="9"/>
  <c r="S172" i="9"/>
  <c r="V172" i="9"/>
  <c r="W172" i="9"/>
  <c r="R172" i="9"/>
  <c r="F186" i="9" s="1"/>
  <c r="K186" i="9" s="1"/>
  <c r="G22" i="10"/>
  <c r="K187" i="9" l="1"/>
  <c r="G34" i="10"/>
  <c r="F187" i="9"/>
  <c r="F183" i="9"/>
  <c r="F188" i="9"/>
  <c r="L34" i="10" s="1"/>
  <c r="F180" i="9"/>
  <c r="F182" i="9" s="1"/>
  <c r="K180" i="9" s="1"/>
  <c r="F184" i="9" s="1"/>
  <c r="Z172" i="9"/>
  <c r="F185" i="9" l="1"/>
  <c r="L33" i="10" s="1"/>
  <c r="K181" i="9" l="1"/>
  <c r="L182" i="9" s="1"/>
  <c r="L180" i="9"/>
  <c r="G33" i="10"/>
  <c r="L187" i="9"/>
  <c r="L181" i="9" l="1"/>
  <c r="M182" i="9"/>
  <c r="K182" i="9"/>
  <c r="H182" i="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Ramos, Michael@DOT</author>
  </authors>
  <commentList>
    <comment ref="B19" authorId="0" shapeId="0" xr:uid="{8BE7CDC7-635D-4F5B-B082-3D58A3B4A88B}">
      <text>
        <r>
          <rPr>
            <b/>
            <sz val="9"/>
            <color indexed="81"/>
            <rFont val="Arial"/>
            <family val="2"/>
          </rPr>
          <t>Enter the Agency Furnished Material  Item No. in this column</t>
        </r>
        <r>
          <rPr>
            <b/>
            <sz val="9"/>
            <color indexed="81"/>
            <rFont val="Tahoma"/>
            <family val="2"/>
          </rPr>
          <t xml:space="preserve">. </t>
        </r>
        <r>
          <rPr>
            <sz val="9"/>
            <color indexed="81"/>
            <rFont val="Tahoma"/>
            <family val="2"/>
          </rPr>
          <t xml:space="preserve">
</t>
        </r>
      </text>
    </comment>
    <comment ref="C19" authorId="0" shapeId="0" xr:uid="{5121B92F-9DB4-415D-9836-5BE52C641F9B}">
      <text>
        <r>
          <rPr>
            <b/>
            <sz val="9"/>
            <color indexed="81"/>
            <rFont val="Arial"/>
            <family val="2"/>
          </rPr>
          <t>Enter the Agency Furnished Material Item Description in this column.</t>
        </r>
        <r>
          <rPr>
            <sz val="9"/>
            <color indexed="81"/>
            <rFont val="Tahoma"/>
            <family val="2"/>
          </rPr>
          <t xml:space="preserve">
</t>
        </r>
      </text>
    </comment>
    <comment ref="D19" authorId="0" shapeId="0" xr:uid="{2DB4CF5C-C108-41BE-88CF-BBBA9E53BDCB}">
      <text>
        <r>
          <rPr>
            <b/>
            <sz val="9"/>
            <color indexed="81"/>
            <rFont val="Arial"/>
            <family val="2"/>
          </rPr>
          <t>Enter Agency the Furnished Material Item Units</t>
        </r>
        <r>
          <rPr>
            <sz val="9"/>
            <color indexed="81"/>
            <rFont val="Tahoma"/>
            <family val="2"/>
          </rPr>
          <t xml:space="preserve">
</t>
        </r>
      </text>
    </comment>
    <comment ref="E19" authorId="0" shapeId="0" xr:uid="{02953EF7-D08C-4C6C-A2B3-74ECAB16D808}">
      <text>
        <r>
          <rPr>
            <b/>
            <sz val="9"/>
            <color indexed="81"/>
            <rFont val="Arial"/>
            <family val="2"/>
          </rPr>
          <t>Enter the Agency Furnished Material Item Quantity in this column.</t>
        </r>
      </text>
    </comment>
    <comment ref="F19" authorId="0" shapeId="0" xr:uid="{F695D93B-8291-4605-93E2-A16BC18063AD}">
      <text>
        <r>
          <rPr>
            <b/>
            <sz val="9"/>
            <color indexed="81"/>
            <rFont val="Arial"/>
            <family val="2"/>
          </rPr>
          <t>Enter Agency Furnished Material Unit Price in this column</t>
        </r>
        <r>
          <rPr>
            <b/>
            <sz val="9"/>
            <color indexed="81"/>
            <rFont val="Tahoma"/>
            <family val="2"/>
          </rPr>
          <t>.</t>
        </r>
        <r>
          <rPr>
            <sz val="9"/>
            <color indexed="81"/>
            <rFont val="Tahoma"/>
            <family val="2"/>
          </rPr>
          <t xml:space="preserve">
</t>
        </r>
      </text>
    </comment>
    <comment ref="G19" authorId="0" shapeId="0" xr:uid="{6FE223CA-502F-4FA0-9F66-23874DF6C5C2}">
      <text>
        <r>
          <rPr>
            <b/>
            <sz val="9"/>
            <color indexed="81"/>
            <rFont val="Arial"/>
            <family val="2"/>
          </rPr>
          <t>Enter the Agency Furnished Material Amount in this column.</t>
        </r>
      </text>
    </comment>
    <comment ref="H19" authorId="0" shapeId="0" xr:uid="{2773C99E-544F-4294-A1A0-6B0A1E4665E9}">
      <text>
        <r>
          <rPr>
            <b/>
            <sz val="9"/>
            <color indexed="81"/>
            <rFont val="Arial"/>
            <family val="2"/>
          </rPr>
          <t xml:space="preserve">Select from pull down in this column the Material Type for the Agency Finished Material:
I: Iron,  
S: Steel,  
MP: Manufactured Product,  
CM: Construction Materials. </t>
        </r>
      </text>
    </comment>
    <comment ref="I19" authorId="0" shapeId="0" xr:uid="{52374AAD-AD4B-4D9C-95CF-4C1196D47D86}">
      <text>
        <r>
          <rPr>
            <b/>
            <sz val="9"/>
            <color indexed="81"/>
            <rFont val="Arial"/>
            <family val="2"/>
          </rPr>
          <t>This column will automatically populate the Category Type for the Agency Furnished Material based on data entered in column H.
(1) for Iron (I) or Steel (S)
(2) for Manufactured Products (MP)
(3) for Construction Materials (CM)</t>
        </r>
        <r>
          <rPr>
            <sz val="9"/>
            <color indexed="81"/>
            <rFont val="Tahoma"/>
            <family val="2"/>
          </rPr>
          <t xml:space="preserve">
</t>
        </r>
      </text>
    </comment>
    <comment ref="J19" authorId="0" shapeId="0" xr:uid="{291A9224-E536-4934-9517-FB29383B5687}">
      <text>
        <r>
          <rPr>
            <b/>
            <sz val="9"/>
            <color indexed="81"/>
            <rFont val="Arial"/>
            <family val="2"/>
          </rPr>
          <t xml:space="preserve">Enter the Applicable Material Costs for the Agency Furnished Material subject to Buy America requirements including Transportation to the project location in this column. 
</t>
        </r>
      </text>
    </comment>
    <comment ref="L19" authorId="0" shapeId="0" xr:uid="{302A320D-FCA5-414A-A4EB-2E49F9129C7B}">
      <text>
        <r>
          <rPr>
            <b/>
            <sz val="9"/>
            <color indexed="81"/>
            <rFont val="Arial"/>
            <family val="2"/>
          </rPr>
          <t xml:space="preserve">This column will automatically populate the Cost ($) for the Material Type based on data entered in columns H &amp; J 
(1) for Iron (I) </t>
        </r>
      </text>
    </comment>
    <comment ref="M19" authorId="0" shapeId="0" xr:uid="{3180A2F3-9BB1-479E-95B0-36D6FD796BAB}">
      <text>
        <r>
          <rPr>
            <b/>
            <sz val="9"/>
            <color indexed="81"/>
            <rFont val="Tahoma"/>
            <family val="2"/>
          </rPr>
          <t xml:space="preserve">This column will automatically populate the Cost ($) for the Material Type based on data entered in columns H &amp; J 
(1) for Steel (S) 
</t>
        </r>
      </text>
    </comment>
    <comment ref="N19" authorId="0" shapeId="0" xr:uid="{BC40F551-63A6-4D1B-BC3E-06E69F7E4F7E}">
      <text>
        <r>
          <rPr>
            <b/>
            <sz val="9"/>
            <color indexed="81"/>
            <rFont val="Arial"/>
            <family val="2"/>
          </rPr>
          <t>This column will automatically populate the Cost ($) for the Material Type based on data entered in columns H &amp; J 
(2) for Manufactured Products (MP)</t>
        </r>
        <r>
          <rPr>
            <b/>
            <sz val="9"/>
            <color indexed="81"/>
            <rFont val="Tahoma"/>
            <family val="2"/>
          </rPr>
          <t xml:space="preserve">
</t>
        </r>
      </text>
    </comment>
    <comment ref="O19" authorId="0" shapeId="0" xr:uid="{88C2042C-6C09-481A-9E4E-88D74A20694C}">
      <text>
        <r>
          <rPr>
            <b/>
            <sz val="9"/>
            <color indexed="81"/>
            <rFont val="Arial"/>
            <family val="2"/>
          </rPr>
          <t>This column will automatically populate the Cost ($) for the Material Type based on data entered in columns H &amp; J 
(3) for Construction Materials (CM)</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Ramos, Michael@DOT</author>
  </authors>
  <commentList>
    <comment ref="A53" authorId="0" shapeId="0" xr:uid="{8388D7B1-7A40-458E-860B-68CD4AEC51D4}">
      <text>
        <r>
          <rPr>
            <b/>
            <sz val="9"/>
            <color indexed="81"/>
            <rFont val="Arial"/>
            <family val="2"/>
          </rPr>
          <t xml:space="preserve">This column simply tracks the number of entries and it not editable. </t>
        </r>
        <r>
          <rPr>
            <sz val="9"/>
            <color indexed="81"/>
            <rFont val="Tahoma"/>
            <family val="2"/>
          </rPr>
          <t xml:space="preserve">
</t>
        </r>
      </text>
    </comment>
    <comment ref="B53" authorId="0" shapeId="0" xr:uid="{4C19F152-41D8-491B-9F0F-70118ED37F45}">
      <text>
        <r>
          <rPr>
            <b/>
            <sz val="9"/>
            <color indexed="81"/>
            <rFont val="Arial"/>
            <family val="2"/>
          </rPr>
          <t xml:space="preserve">Enter the Contract Pay Item No. this column. 
</t>
        </r>
        <r>
          <rPr>
            <b/>
            <u/>
            <sz val="9"/>
            <color indexed="81"/>
            <rFont val="Arial"/>
            <family val="2"/>
          </rPr>
          <t>In the case of Pay Items that have more than one category of Buy America material applicable to them</t>
        </r>
        <r>
          <rPr>
            <b/>
            <sz val="9"/>
            <color indexed="81"/>
            <rFont val="Arial"/>
            <family val="2"/>
          </rPr>
          <t>, use additional rows with the same Pay Item No. for any Child Item(s).
Make the parent Item No. Bold Font.</t>
        </r>
        <r>
          <rPr>
            <sz val="9"/>
            <color indexed="81"/>
            <rFont val="Tahoma"/>
            <family val="2"/>
          </rPr>
          <t xml:space="preserve">
</t>
        </r>
      </text>
    </comment>
    <comment ref="C53" authorId="0" shapeId="0" xr:uid="{5C8D644D-FEA4-4B4E-AC64-DE7A16312A3C}">
      <text>
        <r>
          <rPr>
            <b/>
            <sz val="9"/>
            <color indexed="81"/>
            <rFont val="Arial"/>
            <family val="2"/>
          </rPr>
          <t xml:space="preserve">Enter the Change Order No. in this column after all pay items from the original contact award have been listed.
</t>
        </r>
        <r>
          <rPr>
            <b/>
            <u/>
            <sz val="9"/>
            <color indexed="81"/>
            <rFont val="Arial"/>
            <family val="2"/>
          </rPr>
          <t>In the case of Change Orders that have more than one category of Buy America applicable to them</t>
        </r>
        <r>
          <rPr>
            <b/>
            <sz val="9"/>
            <color indexed="81"/>
            <rFont val="Arial"/>
            <family val="2"/>
          </rPr>
          <t>, use additional rows with the same Change Order No.</t>
        </r>
        <r>
          <rPr>
            <sz val="9"/>
            <color indexed="81"/>
            <rFont val="Tahoma"/>
            <family val="2"/>
          </rPr>
          <t xml:space="preserve">
</t>
        </r>
      </text>
    </comment>
    <comment ref="D53" authorId="0" shapeId="0" xr:uid="{3E1DE81E-D0CA-4806-9C1A-5D1518178E61}">
      <text>
        <r>
          <rPr>
            <b/>
            <sz val="9"/>
            <color indexed="81"/>
            <rFont val="Arial"/>
            <family val="2"/>
          </rPr>
          <t>Enter the Contract Pay Item Description or Change Order Material Description in this column</t>
        </r>
        <r>
          <rPr>
            <b/>
            <sz val="9"/>
            <color indexed="81"/>
            <rFont val="Tahoma"/>
            <family val="2"/>
          </rPr>
          <t xml:space="preserve">.  
</t>
        </r>
        <r>
          <rPr>
            <b/>
            <u/>
            <sz val="9"/>
            <color indexed="81"/>
            <rFont val="Arial"/>
            <family val="2"/>
          </rPr>
          <t>In the case of Pay Items that have more than one category of Buy America material applicable to them</t>
        </r>
        <r>
          <rPr>
            <b/>
            <sz val="9"/>
            <color indexed="81"/>
            <rFont val="Arial"/>
            <family val="2"/>
          </rPr>
          <t>, use additional rows for any Child Item(s) with a description of the type of the applicable material and note (Child Item).
Make the parent Item Description Bold Font.</t>
        </r>
        <r>
          <rPr>
            <sz val="9"/>
            <color indexed="81"/>
            <rFont val="Arial"/>
            <family val="2"/>
          </rPr>
          <t xml:space="preserve">
</t>
        </r>
        <r>
          <rPr>
            <b/>
            <sz val="9"/>
            <color indexed="81"/>
            <rFont val="Arial"/>
            <family val="2"/>
          </rPr>
          <t>Example:</t>
        </r>
        <r>
          <rPr>
            <sz val="9"/>
            <color indexed="81"/>
            <rFont val="Arial"/>
            <family val="2"/>
          </rPr>
          <t xml:space="preserve">
Item No.            Pay Item Description 
</t>
        </r>
        <r>
          <rPr>
            <b/>
            <sz val="9"/>
            <color indexed="81"/>
            <rFont val="Arial"/>
            <family val="2"/>
          </rPr>
          <t xml:space="preserve">
13                      ITS Hub Cabinet 
</t>
        </r>
        <r>
          <rPr>
            <sz val="9"/>
            <color indexed="81"/>
            <rFont val="Arial"/>
            <family val="2"/>
          </rPr>
          <t xml:space="preserve">13                      ITS Hub Cabinet (Child item)- 4" X4" #2  Wire  Reinforcement-Conc. Pad 
</t>
        </r>
        <r>
          <rPr>
            <b/>
            <sz val="9"/>
            <color indexed="81"/>
            <rFont val="Arial"/>
            <family val="2"/>
          </rPr>
          <t xml:space="preserve">If more than one applicable Buy America material is allocated to a Change Order then follow the same format.  </t>
        </r>
      </text>
    </comment>
    <comment ref="E53" authorId="0" shapeId="0" xr:uid="{C65D264D-C717-4AC1-9FEC-9BBCBC795F21}">
      <text>
        <r>
          <rPr>
            <b/>
            <sz val="9"/>
            <color indexed="81"/>
            <rFont val="Arial"/>
            <family val="2"/>
          </rPr>
          <t xml:space="preserve">Enter Contract Pay Item or Change Order Units in this column.
</t>
        </r>
        <r>
          <rPr>
            <b/>
            <u/>
            <sz val="9"/>
            <color indexed="81"/>
            <rFont val="Arial"/>
            <family val="2"/>
          </rPr>
          <t>In the case of Pay Items that have more than one category of Buy America material applicable to them</t>
        </r>
        <r>
          <rPr>
            <b/>
            <sz val="9"/>
            <color indexed="81"/>
            <rFont val="Arial"/>
            <family val="2"/>
          </rPr>
          <t>, use additional rows for any Child Item(s) and attempt to assign a unit of measure for any Child Item(s) such as SF, EA, LF, even LS is acceptable. 
Make the parent Unit Bold Font.</t>
        </r>
        <r>
          <rPr>
            <b/>
            <sz val="9"/>
            <color indexed="81"/>
            <rFont val="Tahoma"/>
            <family val="2"/>
          </rPr>
          <t xml:space="preserve">
</t>
        </r>
        <r>
          <rPr>
            <sz val="9"/>
            <color indexed="81"/>
            <rFont val="Tahoma"/>
            <family val="2"/>
          </rPr>
          <t xml:space="preserve">
</t>
        </r>
      </text>
    </comment>
    <comment ref="F53" authorId="0" shapeId="0" xr:uid="{109C7075-F63F-407C-9411-318C1AF4FA72}">
      <text>
        <r>
          <rPr>
            <b/>
            <sz val="9"/>
            <color indexed="81"/>
            <rFont val="Arial"/>
            <family val="2"/>
          </rPr>
          <t xml:space="preserve">Enter Contract Pay Item or Change Order Quantities in this column.
</t>
        </r>
        <r>
          <rPr>
            <b/>
            <u/>
            <sz val="9"/>
            <color indexed="81"/>
            <rFont val="Arial"/>
            <family val="2"/>
          </rPr>
          <t>In the case of Pay Item Descriptions that have more than one category of Buy America applicable to them</t>
        </r>
        <r>
          <rPr>
            <b/>
            <sz val="9"/>
            <color indexed="81"/>
            <rFont val="Arial"/>
            <family val="2"/>
          </rPr>
          <t>, use additional rows for any Child Item(s). For Change Orders also quantify the applicable material.
Make the Parent Item Quantity Bold Font.</t>
        </r>
      </text>
    </comment>
    <comment ref="G53" authorId="0" shapeId="0" xr:uid="{F87BEF48-CD10-43B3-8B5B-F0B786D76656}">
      <text>
        <r>
          <rPr>
            <b/>
            <sz val="9"/>
            <color indexed="81"/>
            <rFont val="Arial"/>
            <family val="2"/>
          </rPr>
          <t xml:space="preserve">Enter the Contract Pay Item and Change Order Unit Prices in this column. 
</t>
        </r>
        <r>
          <rPr>
            <b/>
            <u/>
            <sz val="9"/>
            <color indexed="81"/>
            <rFont val="Arial"/>
            <family val="2"/>
          </rPr>
          <t>In the case of Pay Items that have more than one category of Buy America material applicable to them</t>
        </r>
        <r>
          <rPr>
            <b/>
            <sz val="9"/>
            <color indexed="81"/>
            <rFont val="Arial"/>
            <family val="2"/>
          </rPr>
          <t>, use additional rows for any Child Item(s), but do not enter a unit price (leave blank)</t>
        </r>
        <r>
          <rPr>
            <sz val="9"/>
            <color indexed="81"/>
            <rFont val="Tahoma"/>
            <family val="2"/>
          </rPr>
          <t xml:space="preserve">
</t>
        </r>
        <r>
          <rPr>
            <b/>
            <sz val="9"/>
            <color indexed="81"/>
            <rFont val="Arial"/>
            <family val="2"/>
          </rPr>
          <t>Make the Parent Item Unit Price Bold Font.</t>
        </r>
      </text>
    </comment>
    <comment ref="H53" authorId="0" shapeId="0" xr:uid="{4097A9E3-1AB8-4C78-85D0-4C7E5A86FC82}">
      <text>
        <r>
          <rPr>
            <b/>
            <sz val="9"/>
            <color indexed="81"/>
            <rFont val="Arial"/>
            <family val="2"/>
          </rPr>
          <t xml:space="preserve">Enter Contract Pay Item Amount in this column. 
</t>
        </r>
        <r>
          <rPr>
            <b/>
            <u/>
            <sz val="9"/>
            <color indexed="81"/>
            <rFont val="Arial"/>
            <family val="2"/>
          </rPr>
          <t>In the case of Pay Items that have more than one category of Buy America material applicable to them,</t>
        </r>
        <r>
          <rPr>
            <b/>
            <sz val="9"/>
            <color indexed="81"/>
            <rFont val="Arial"/>
            <family val="2"/>
          </rPr>
          <t xml:space="preserve"> use additional rows for any Child Item(s), but do not enter an amount (leave blank).</t>
        </r>
        <r>
          <rPr>
            <sz val="9"/>
            <color indexed="81"/>
            <rFont val="Tahoma"/>
            <family val="2"/>
          </rPr>
          <t xml:space="preserve">
</t>
        </r>
        <r>
          <rPr>
            <b/>
            <sz val="9"/>
            <color indexed="81"/>
            <rFont val="Arial"/>
            <family val="2"/>
          </rPr>
          <t>Make the Parent Item Amount Bold Font.</t>
        </r>
      </text>
    </comment>
    <comment ref="I53" authorId="0" shapeId="0" xr:uid="{7F011D8B-EAEA-4AAB-9615-8948F3720F8E}">
      <text>
        <r>
          <rPr>
            <b/>
            <sz val="9"/>
            <color indexed="81"/>
            <rFont val="Arial"/>
            <family val="2"/>
          </rPr>
          <t xml:space="preserve">Enter the value of the Change Order Amount in this column. 
If more than one applicable Buy America material is allocated to the a Change Order then the total Change Order value need only be entered once. </t>
        </r>
        <r>
          <rPr>
            <b/>
            <sz val="9"/>
            <color indexed="81"/>
            <rFont val="Tahoma"/>
            <family val="2"/>
          </rPr>
          <t xml:space="preserve">
</t>
        </r>
        <r>
          <rPr>
            <sz val="9"/>
            <color indexed="81"/>
            <rFont val="Tahoma"/>
            <family val="2"/>
          </rPr>
          <t xml:space="preserve">
</t>
        </r>
        <r>
          <rPr>
            <b/>
            <u/>
            <sz val="9"/>
            <color indexed="81"/>
            <rFont val="Arial"/>
            <family val="2"/>
          </rPr>
          <t>In the case of Change Orders that have more than one category of Buy America material applicable to them</t>
        </r>
        <r>
          <rPr>
            <b/>
            <sz val="9"/>
            <color indexed="81"/>
            <rFont val="Arial"/>
            <family val="2"/>
          </rPr>
          <t>, use additional rows for any  Change Order Child Item(s), but do not enter an amount (leave blank).</t>
        </r>
      </text>
    </comment>
    <comment ref="J53" authorId="0" shapeId="0" xr:uid="{9CFD5B2B-E5A1-439B-B579-B73AC4BD60C8}">
      <text>
        <r>
          <rPr>
            <b/>
            <sz val="9"/>
            <color indexed="81"/>
            <rFont val="Arial"/>
            <family val="2"/>
          </rPr>
          <t xml:space="preserve">Enter the applicable </t>
        </r>
        <r>
          <rPr>
            <b/>
            <u/>
            <sz val="9"/>
            <color indexed="81"/>
            <rFont val="Arial"/>
            <family val="2"/>
          </rPr>
          <t>Material Description</t>
        </r>
        <r>
          <rPr>
            <b/>
            <sz val="9"/>
            <color indexed="81"/>
            <rFont val="Arial"/>
            <family val="2"/>
          </rPr>
          <t xml:space="preserve"> for the Contract Pay Items or Change Order with materials subject to Buy America requirements in this column. 
Examples:
Rebar
Iron
Steel 
Manufactured Product
Fiber Optic Cabel,
Glass Beads,
Thermoplastic Material
Traffic Paint
Aluminum Sign Panel
PVC Material
Etc.
</t>
        </r>
        <r>
          <rPr>
            <b/>
            <u/>
            <sz val="9"/>
            <color indexed="81"/>
            <rFont val="Arial"/>
            <family val="2"/>
          </rPr>
          <t>In the case of Pay Items or Change Orders that have more than one category of Buy America material applicable to them</t>
        </r>
        <r>
          <rPr>
            <b/>
            <sz val="9"/>
            <color indexed="81"/>
            <rFont val="Arial"/>
            <family val="2"/>
          </rPr>
          <t xml:space="preserve">, use additional rows for any Pay Item or Change Order Child Item(s).
</t>
        </r>
        <r>
          <rPr>
            <b/>
            <sz val="9"/>
            <color indexed="10"/>
            <rFont val="Arial"/>
            <family val="2"/>
          </rPr>
          <t xml:space="preserve">
</t>
        </r>
        <r>
          <rPr>
            <b/>
            <sz val="9"/>
            <color indexed="81"/>
            <rFont val="Arial"/>
            <family val="2"/>
          </rPr>
          <t xml:space="preserve">In the Parent Pay Item or Change Order cell enter </t>
        </r>
        <r>
          <rPr>
            <b/>
            <u/>
            <sz val="9"/>
            <color indexed="81"/>
            <rFont val="Arial"/>
            <family val="2"/>
          </rPr>
          <t>Multiple Categories</t>
        </r>
        <r>
          <rPr>
            <b/>
            <sz val="9"/>
            <color indexed="81"/>
            <rFont val="Arial"/>
            <family val="2"/>
          </rPr>
          <t xml:space="preserve">
</t>
        </r>
        <r>
          <rPr>
            <sz val="9"/>
            <color indexed="81"/>
            <rFont val="Tahoma"/>
            <family val="2"/>
          </rPr>
          <t xml:space="preserve">
s</t>
        </r>
      </text>
    </comment>
    <comment ref="K53" authorId="0" shapeId="0" xr:uid="{E1C71F6A-18CC-49A2-A9CD-D0F391E40CDE}">
      <text>
        <r>
          <rPr>
            <b/>
            <sz val="9"/>
            <color indexed="81"/>
            <rFont val="Arial"/>
            <family val="2"/>
          </rPr>
          <t xml:space="preserve">Select from pull down in this column the Material Type for the Contract Pay Item or Change Order Item
I: Iron,  
S: Steel,  
MP: Manufactured Product,  
CM: Construction Materials. 
</t>
        </r>
        <r>
          <rPr>
            <b/>
            <u/>
            <sz val="9"/>
            <color indexed="81"/>
            <rFont val="Arial"/>
            <family val="2"/>
          </rPr>
          <t>In the case of Pay Items or Change Orders that have more than one category of Buy America material applicable to them</t>
        </r>
        <r>
          <rPr>
            <b/>
            <sz val="9"/>
            <color indexed="81"/>
            <rFont val="Arial"/>
            <family val="2"/>
          </rPr>
          <t>, use additional rows for the Pay Item or Change Order Child Items(s).</t>
        </r>
      </text>
    </comment>
    <comment ref="L53" authorId="0" shapeId="0" xr:uid="{345E9515-D3D9-4957-9AFA-EB2C3D31BA2B}">
      <text>
        <r>
          <rPr>
            <b/>
            <sz val="9"/>
            <color indexed="81"/>
            <rFont val="Arial"/>
            <family val="2"/>
          </rPr>
          <t>This column will automatically populate the Category Type for the Pay Item or Change Order and any associated Child Items based on data entered in column K.
(1) for Iron (I) or Steel (S)
(2) for Manufactured Products (MP)
(3) for Construction Materials (CM</t>
        </r>
        <r>
          <rPr>
            <b/>
            <sz val="9"/>
            <color indexed="81"/>
            <rFont val="Tahoma"/>
            <family val="2"/>
          </rPr>
          <t>)</t>
        </r>
        <r>
          <rPr>
            <sz val="9"/>
            <color indexed="81"/>
            <rFont val="Tahoma"/>
            <family val="2"/>
          </rPr>
          <t xml:space="preserve"> 
</t>
        </r>
      </text>
    </comment>
    <comment ref="M53" authorId="0" shapeId="0" xr:uid="{990A83D1-B240-4117-8F8E-329D71616D2A}">
      <text>
        <r>
          <rPr>
            <b/>
            <sz val="9"/>
            <color indexed="81"/>
            <rFont val="Tahoma"/>
            <family val="2"/>
          </rPr>
          <t xml:space="preserve">Enter the Applicable Material Cost including transposition to the project location. 
These values must be supported by invoices from the manufacturer/ supplier/distributor. </t>
        </r>
        <r>
          <rPr>
            <sz val="9"/>
            <color indexed="81"/>
            <rFont val="Tahoma"/>
            <family val="2"/>
          </rPr>
          <t xml:space="preserve">
</t>
        </r>
      </text>
    </comment>
    <comment ref="N53" authorId="0" shapeId="0" xr:uid="{41B292CF-728C-4700-8823-A18CEA37BAC6}">
      <text>
        <r>
          <rPr>
            <b/>
            <sz val="9"/>
            <color indexed="81"/>
            <rFont val="Tahoma"/>
            <family val="2"/>
          </rPr>
          <t>Select from the pull down (Y) or (N), this is for the tracking of Buy America Certificates of Compliance for Manufactured Products and Construction Materials.
The (N) entries are used in subsequent calculations to check if the 5% threshold is exceeded and by how much.  
If (N) is entered then the cell will automatically shade yellow for tracking purposes.</t>
        </r>
        <r>
          <rPr>
            <sz val="9"/>
            <color indexed="81"/>
            <rFont val="Tahoma"/>
            <family val="2"/>
          </rPr>
          <t xml:space="preserve">
 </t>
        </r>
      </text>
    </comment>
    <comment ref="O53" authorId="0" shapeId="0" xr:uid="{EB0A12A9-76EA-42B5-8432-568E992C9390}">
      <text>
        <r>
          <rPr>
            <b/>
            <sz val="9"/>
            <color indexed="81"/>
            <rFont val="Tahoma"/>
            <family val="2"/>
          </rPr>
          <t>Select from the pull down (Y) or (N), this is for the tracking of Buy America Certificates of Compliance  and Mill Certificates for Iron or Steel Products.
The (Y) or (N) entries are used in subsequent calculations for the De Minimis Calculations for Iron and Steel Products in columns V and W. 
If (N) is entered then the cell will automatically shade yellow and the value entered in in Column M will populate in the Category Table I or S to be used in the De Minimis Calculations for Iron or Steel products.</t>
        </r>
        <r>
          <rPr>
            <sz val="9"/>
            <color indexed="81"/>
            <rFont val="Tahoma"/>
            <family val="2"/>
          </rPr>
          <t xml:space="preserve">
</t>
        </r>
      </text>
    </comment>
    <comment ref="Q53" authorId="0" shapeId="0" xr:uid="{85485E50-0832-4617-ACEE-DCC8781C2776}">
      <text>
        <r>
          <rPr>
            <b/>
            <sz val="9"/>
            <color indexed="81"/>
            <rFont val="Tahoma"/>
            <family val="2"/>
          </rPr>
          <t xml:space="preserve">This column will automatically populate the Cost ($) for the Material Type based on data entered in columns K &amp; M.
(1) for Iron (I) </t>
        </r>
        <r>
          <rPr>
            <sz val="9"/>
            <color indexed="81"/>
            <rFont val="Tahoma"/>
            <family val="2"/>
          </rPr>
          <t xml:space="preserve">
</t>
        </r>
      </text>
    </comment>
    <comment ref="R53" authorId="0" shapeId="0" xr:uid="{50D0F7F5-F7EB-4981-863D-ABE03E45BA03}">
      <text>
        <r>
          <rPr>
            <b/>
            <sz val="9"/>
            <color indexed="81"/>
            <rFont val="Tahoma"/>
            <family val="2"/>
          </rPr>
          <t xml:space="preserve">This column will automatically populate the Cost ($) for the Material Type based on data entered in columns K &amp; M. 
(1) for Steel (S) </t>
        </r>
        <r>
          <rPr>
            <sz val="9"/>
            <color indexed="81"/>
            <rFont val="Tahoma"/>
            <family val="2"/>
          </rPr>
          <t xml:space="preserve">
</t>
        </r>
      </text>
    </comment>
    <comment ref="S53" authorId="0" shapeId="0" xr:uid="{96ADEDC6-ADAC-4312-B2F9-FF415D0DCEE9}">
      <text>
        <r>
          <rPr>
            <b/>
            <sz val="9"/>
            <color indexed="81"/>
            <rFont val="Tahoma"/>
            <family val="2"/>
          </rPr>
          <t>This column will automatically populate the Cost ($) for the Material Type based on data entered in columns K &amp; M.
(2) for Manufactured Products (MP)</t>
        </r>
      </text>
    </comment>
    <comment ref="T53" authorId="0" shapeId="0" xr:uid="{63412873-C51D-4321-A1A2-3E9C527D6097}">
      <text>
        <r>
          <rPr>
            <b/>
            <sz val="9"/>
            <color indexed="81"/>
            <rFont val="Tahoma"/>
            <family val="2"/>
          </rPr>
          <t>This column will automatically populate the Cost ($) for the Material Type based on data entered in columns K &amp; M.
(3) for Construction Materials (CM)</t>
        </r>
        <r>
          <rPr>
            <sz val="9"/>
            <color indexed="81"/>
            <rFont val="Tahoma"/>
            <family val="2"/>
          </rPr>
          <t xml:space="preserve">
</t>
        </r>
      </text>
    </comment>
    <comment ref="V53" authorId="0" shapeId="0" xr:uid="{46326F86-0ADF-48D8-B492-C2D4C49EA0CE}">
      <text>
        <r>
          <rPr>
            <b/>
            <sz val="9"/>
            <color indexed="81"/>
            <rFont val="Arial"/>
            <family val="2"/>
          </rPr>
          <t xml:space="preserve">This column will automatically populate the Cost ($) for the Material Type based on data entered in columns K, M &amp; O. 
(1) for Iron (I) </t>
        </r>
        <r>
          <rPr>
            <sz val="9"/>
            <color indexed="81"/>
            <rFont val="Arial"/>
            <family val="2"/>
          </rPr>
          <t xml:space="preserve">
</t>
        </r>
      </text>
    </comment>
    <comment ref="W53" authorId="0" shapeId="0" xr:uid="{47B6E068-F5D0-4C76-B661-248508784380}">
      <text>
        <r>
          <rPr>
            <b/>
            <sz val="9"/>
            <color indexed="81"/>
            <rFont val="Arial"/>
            <family val="2"/>
          </rPr>
          <t xml:space="preserve">This column will automatically populate the Cost ($) for the Material Type based on data entered in columns K, M &amp; O.  
(1) for Steel (S)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Ramos, Michael@DOT</author>
  </authors>
  <commentList>
    <comment ref="G29" authorId="0" shapeId="0" xr:uid="{326EE79E-7828-4B45-B482-760BA3C77847}">
      <text>
        <r>
          <rPr>
            <b/>
            <sz val="9"/>
            <color indexed="81"/>
            <rFont val="Tahoma"/>
            <family val="2"/>
          </rPr>
          <t>Enter the number of Change Orders to date that have Buy America applicable materials.</t>
        </r>
        <r>
          <rPr>
            <sz val="9"/>
            <color indexed="81"/>
            <rFont val="Tahoma"/>
            <family val="2"/>
          </rPr>
          <t xml:space="preserve">
</t>
        </r>
      </text>
    </comment>
    <comment ref="C38" authorId="0" shapeId="0" xr:uid="{7927663B-11F7-4165-AB76-F6A119717E64}">
      <text>
        <r>
          <rPr>
            <b/>
            <sz val="9"/>
            <color indexed="81"/>
            <rFont val="Tahoma"/>
            <family val="2"/>
          </rPr>
          <t xml:space="preserve">List whether this run of the De Minimis Request is an Initial Request, Change Order and CO No. and brief Change Order description. </t>
        </r>
        <r>
          <rPr>
            <sz val="9"/>
            <color indexed="81"/>
            <rFont val="Tahoma"/>
            <family val="2"/>
          </rPr>
          <t xml:space="preserve">
</t>
        </r>
      </text>
    </comment>
    <comment ref="G38" authorId="0" shapeId="0" xr:uid="{F79821BA-C3C8-4854-998F-836A3E48F2D0}">
      <text>
        <r>
          <rPr>
            <b/>
            <sz val="9"/>
            <color indexed="81"/>
            <rFont val="Tahoma"/>
            <family val="2"/>
          </rPr>
          <t>List the values of Applicable Materials (TA) (I+S+MP+CM) for each requests :
Initial Request
Change Orders
Etc.</t>
        </r>
        <r>
          <rPr>
            <sz val="9"/>
            <color indexed="81"/>
            <rFont val="Tahoma"/>
            <family val="2"/>
          </rPr>
          <t xml:space="preserve">
</t>
        </r>
      </text>
    </comment>
    <comment ref="I38" authorId="0" shapeId="0" xr:uid="{0D2FACC9-120B-4B36-ABBD-B72E9CB49C57}">
      <text>
        <r>
          <rPr>
            <b/>
            <sz val="9"/>
            <color indexed="81"/>
            <rFont val="Tahoma"/>
            <family val="2"/>
          </rPr>
          <t>List the values of Applicable Iron or Steel Products (I+S) for each request :
Initial Request,
Change Orders 
Etc.</t>
        </r>
      </text>
    </comment>
    <comment ref="K38" authorId="0" shapeId="0" xr:uid="{81A26436-049D-41C3-9D68-FCED36A7366A}">
      <text>
        <r>
          <rPr>
            <b/>
            <sz val="9"/>
            <color indexed="81"/>
            <rFont val="Tahoma"/>
            <family val="2"/>
          </rPr>
          <t xml:space="preserve">List the dates of Execution for Initial Request and subsequent Change Orders.
</t>
        </r>
        <r>
          <rPr>
            <sz val="9"/>
            <color indexed="81"/>
            <rFont val="Tahoma"/>
            <family val="2"/>
          </rPr>
          <t xml:space="preserve">
</t>
        </r>
      </text>
    </comment>
  </commentList>
</comments>
</file>

<file path=xl/sharedStrings.xml><?xml version="1.0" encoding="utf-8"?>
<sst xmlns="http://schemas.openxmlformats.org/spreadsheetml/2006/main" count="270" uniqueCount="221">
  <si>
    <t>Prime Contractor:</t>
  </si>
  <si>
    <t>Prime Contractor Representative</t>
  </si>
  <si>
    <t>Date</t>
  </si>
  <si>
    <t>Iron</t>
  </si>
  <si>
    <t>Steel</t>
  </si>
  <si>
    <t>Non-ferrous metals</t>
  </si>
  <si>
    <t>Glass (including optic glass)</t>
  </si>
  <si>
    <t>Fiber optic cable (including drop cable)</t>
  </si>
  <si>
    <t>Optical fiber</t>
  </si>
  <si>
    <t>Lumber</t>
  </si>
  <si>
    <t>Engineered wood</t>
  </si>
  <si>
    <t>Drywall</t>
  </si>
  <si>
    <t>Unit</t>
  </si>
  <si>
    <t>Local Public Agency:</t>
  </si>
  <si>
    <t>Plastic and polymer-based products (including polyvinylchloride, composite building materials, and polymers used in fiber optic cables)</t>
  </si>
  <si>
    <t xml:space="preserve">Manufactured Products </t>
  </si>
  <si>
    <t>Amount</t>
  </si>
  <si>
    <t xml:space="preserve">Project Name </t>
  </si>
  <si>
    <t>Project Description</t>
  </si>
  <si>
    <t xml:space="preserve">Project Location </t>
  </si>
  <si>
    <t xml:space="preserve">Total </t>
  </si>
  <si>
    <t>CM</t>
  </si>
  <si>
    <t>S</t>
  </si>
  <si>
    <t>MP</t>
  </si>
  <si>
    <t>I</t>
  </si>
  <si>
    <t>Count</t>
  </si>
  <si>
    <t>Local Agency Proj. No.</t>
  </si>
  <si>
    <t>Federal Contract No.</t>
  </si>
  <si>
    <t>Item Description</t>
  </si>
  <si>
    <t xml:space="preserve">Unit </t>
  </si>
  <si>
    <t xml:space="preserve">Price </t>
  </si>
  <si>
    <t xml:space="preserve">Quantity </t>
  </si>
  <si>
    <t>De Minimis Waiver Calculation Iron or Steel products</t>
  </si>
  <si>
    <t>(1) Iron or Steel</t>
  </si>
  <si>
    <t>(2) Manufactured Products</t>
  </si>
  <si>
    <t>(3) Construction Materials</t>
  </si>
  <si>
    <t xml:space="preserve">With respect to exceptions for products made in the United States, our company elects to request a De Minimis Waiver for the following material types per Contract Specifications: </t>
  </si>
  <si>
    <t xml:space="preserve">Category (1) Iron or Steel Products </t>
  </si>
  <si>
    <t xml:space="preserve">Category (2) Manufactured Products </t>
  </si>
  <si>
    <t>Category (3) Construction Materials</t>
  </si>
  <si>
    <t>De Minimis Waiver Calculation Construction Materials &amp; Manufactured Products</t>
  </si>
  <si>
    <t>Applicable Material Costs                        (including transportation)</t>
  </si>
  <si>
    <t>Category Type (1,2,3)</t>
  </si>
  <si>
    <t>Material Type                       I, S, MP, CM</t>
  </si>
  <si>
    <t>Agency Furnished Material (AFM) Total</t>
  </si>
  <si>
    <t>Iron (I) or Steel (S)     (BA/Mill Cert) (Y/N)</t>
  </si>
  <si>
    <t>CATEGORY TABLE  I or S</t>
  </si>
  <si>
    <t xml:space="preserve">CATEGORY TABLE I, S, CM, MP </t>
  </si>
  <si>
    <t>Total Agency Furnished Materials Subtotals by Category:</t>
  </si>
  <si>
    <t>Counts</t>
  </si>
  <si>
    <t>Item No.</t>
  </si>
  <si>
    <t xml:space="preserve">Materials </t>
  </si>
  <si>
    <t xml:space="preserve">Original Contract Amount </t>
  </si>
  <si>
    <t>Total CO Cost</t>
  </si>
  <si>
    <t xml:space="preserve">Total CO Amount </t>
  </si>
  <si>
    <t xml:space="preserve">    0.1 of precent of the Contact Amount is calculated at the bottom of the page.</t>
  </si>
  <si>
    <t xml:space="preserve">Local Public Agency: Resident Engineer </t>
  </si>
  <si>
    <r>
      <rPr>
        <b/>
        <sz val="12"/>
        <color theme="1"/>
        <rFont val="Arial"/>
        <family val="2"/>
      </rPr>
      <t>Instructions:</t>
    </r>
    <r>
      <rPr>
        <sz val="12"/>
        <color theme="1"/>
        <rFont val="Arial"/>
        <family val="2"/>
      </rPr>
      <t xml:space="preserve"> Enter Agency Furnished Materials subject to Buy America below</t>
    </r>
  </si>
  <si>
    <r>
      <rPr>
        <b/>
        <sz val="12"/>
        <rFont val="Arial"/>
        <family val="2"/>
      </rPr>
      <t xml:space="preserve">Note: </t>
    </r>
    <r>
      <rPr>
        <sz val="12"/>
        <rFont val="Arial"/>
        <family val="2"/>
      </rPr>
      <t>If there are no Agency Furnished Materials on the project do not enter any data.  This from can be left blank.</t>
    </r>
  </si>
  <si>
    <t xml:space="preserve">Prime Contractor Representative (Signature) </t>
  </si>
  <si>
    <r>
      <rPr>
        <b/>
        <i/>
        <u/>
        <sz val="11"/>
        <rFont val="Arial"/>
        <family val="2"/>
      </rPr>
      <t>Instructions:</t>
    </r>
    <r>
      <rPr>
        <i/>
        <sz val="11"/>
        <rFont val="Arial"/>
        <family val="2"/>
      </rPr>
      <t xml:space="preserve"> This form is to be completed by the Contractor and submitted to the Local Agency Resident Engineer early in the project to be considered for approval.  Fill out the grey shaded cells and check all boxes under Categories that apply to this request.</t>
    </r>
  </si>
  <si>
    <t xml:space="preserve">Distribution: </t>
  </si>
  <si>
    <t>Prime Contractor, RE, Project Files</t>
  </si>
  <si>
    <t xml:space="preserve">Agency Furnish Material </t>
  </si>
  <si>
    <t>No.</t>
  </si>
  <si>
    <t>Applicable Material Category Count</t>
  </si>
  <si>
    <t>Total Agency Furnished Materials:</t>
  </si>
  <si>
    <t>Total Contract Bid Item Cost</t>
  </si>
  <si>
    <r>
      <t>Lesser of (</t>
    </r>
    <r>
      <rPr>
        <b/>
        <u/>
        <sz val="11"/>
        <color rgb="FF0070C0"/>
        <rFont val="Arial"/>
        <family val="2"/>
      </rPr>
      <t>X) 5% = NC/TA</t>
    </r>
    <r>
      <rPr>
        <b/>
        <u/>
        <sz val="11"/>
        <color theme="1"/>
        <rFont val="Arial"/>
        <family val="2"/>
      </rPr>
      <t xml:space="preserve"> or $1,000,000</t>
    </r>
  </si>
  <si>
    <t>Calculated Waiver for (I or S)</t>
  </si>
  <si>
    <r>
      <t xml:space="preserve">(NC) </t>
    </r>
    <r>
      <rPr>
        <b/>
        <sz val="11"/>
        <rFont val="Arial"/>
        <family val="2"/>
      </rPr>
      <t>Calculated Waiver for (MP+CM)</t>
    </r>
  </si>
  <si>
    <t xml:space="preserve">Instructions for De Minimis Cost Waiver Worksheet </t>
  </si>
  <si>
    <t>Total Iron or Steel products (I+S)</t>
  </si>
  <si>
    <t>Total Manufactured Product+Construction Materials (MP+CM)</t>
  </si>
  <si>
    <r>
      <rPr>
        <b/>
        <sz val="11"/>
        <color rgb="FF0070C0"/>
        <rFont val="Arial"/>
        <family val="2"/>
      </rPr>
      <t>(X)</t>
    </r>
    <r>
      <rPr>
        <b/>
        <sz val="11"/>
        <color theme="1"/>
        <rFont val="Arial"/>
        <family val="2"/>
      </rPr>
      <t xml:space="preserve"> 5% = </t>
    </r>
    <r>
      <rPr>
        <b/>
        <sz val="11"/>
        <color rgb="FF0070C0"/>
        <rFont val="Arial"/>
        <family val="2"/>
      </rPr>
      <t>(NC)</t>
    </r>
    <r>
      <rPr>
        <b/>
        <sz val="11"/>
        <color theme="1"/>
        <rFont val="Arial"/>
        <family val="2"/>
      </rPr>
      <t xml:space="preserve"> Total value of Non-Compliant manufactured products </t>
    </r>
  </si>
  <si>
    <t>CONTRACT (PAY ITEM/CO) LIST TABLE</t>
  </si>
  <si>
    <t xml:space="preserve">This form must also be updated by the Prime Contractor if a CO involves additional agency furnished material. </t>
  </si>
  <si>
    <t>Once data in entered the cells will automatically be shaded yellow.</t>
  </si>
  <si>
    <t>AGENCY FURNISHED MATERIAL CONTRACT (ITEM/CO) LIST TABLE</t>
  </si>
  <si>
    <t>For Agency Furnished Material(s)/Items</t>
  </si>
  <si>
    <t xml:space="preserve">Cells that are not shaded are locked and can not be edited </t>
  </si>
  <si>
    <t>Notes:</t>
  </si>
  <si>
    <t>0.1 % of contract cost at award or $2,500 (whichever is greater)</t>
  </si>
  <si>
    <t xml:space="preserve">Enter Project information in the worksheet </t>
  </si>
  <si>
    <t>AFM</t>
  </si>
  <si>
    <t>BI</t>
  </si>
  <si>
    <t xml:space="preserve">2. The allowable Non-Compliant Material Cost (0.1% ) for Iron or Steel Products </t>
  </si>
  <si>
    <t>Data</t>
  </si>
  <si>
    <t xml:space="preserve">Step 1:  1.0 DE MINIMIS COST WAIVER REQUEST WORKSHEET </t>
  </si>
  <si>
    <t xml:space="preserve">1.0 DE MINIMIS COST WAIVER REQUEST WORKSHEET </t>
  </si>
  <si>
    <t xml:space="preserve">2.0 AGENCY FURNISHED MATERIAL WORKSHEET </t>
  </si>
  <si>
    <t xml:space="preserve">1. Iron or Steel Products </t>
  </si>
  <si>
    <t xml:space="preserve">2. Manufactured Products </t>
  </si>
  <si>
    <t xml:space="preserve">Notes: </t>
  </si>
  <si>
    <t>Two sets of calculation are performed on this sheet.</t>
  </si>
  <si>
    <t>There are three Categories for Buy America material classifications that can be selected to be considered to be considered for a De Minimis Cost Waiver</t>
  </si>
  <si>
    <t xml:space="preserve">3. Construction Materials </t>
  </si>
  <si>
    <t xml:space="preserve">Check box in each Category for the Applicable Materials requested for consideration in invoking a De Minimis Cost Waiver. </t>
  </si>
  <si>
    <t xml:space="preserve">Step 2 :  2.0 AGENCY FURNISHED MATERIALS WORKSHEET </t>
  </si>
  <si>
    <t xml:space="preserve">Agency Furnished Material will be factored in the De Minimis Calculations and decrease the allowable total value that can be claimed as Non-Compliant Manufactured Products or Construction Materials </t>
  </si>
  <si>
    <t xml:space="preserve">Request Iteration </t>
  </si>
  <si>
    <r>
      <t xml:space="preserve">A De Minimis Costs waiver can waive the application of FHWA's Buy America requirements for manufactured products and construction materials under a single project when the total cost of non-compliant manufactured products and construction materials is no more than the </t>
    </r>
    <r>
      <rPr>
        <b/>
        <sz val="14"/>
        <color theme="1"/>
        <rFont val="Arial"/>
        <family val="2"/>
      </rPr>
      <t>lesser of $1,000,000 or 5 perce</t>
    </r>
    <r>
      <rPr>
        <sz val="14"/>
        <color theme="1"/>
        <rFont val="Arial"/>
        <family val="2"/>
      </rPr>
      <t>nt</t>
    </r>
    <r>
      <rPr>
        <b/>
        <sz val="14"/>
        <color theme="1"/>
        <rFont val="Arial"/>
        <family val="2"/>
      </rPr>
      <t xml:space="preserve"> of the total applicable costs for the project. </t>
    </r>
  </si>
  <si>
    <t>De Minimus Cost Waiver for Manufactured Products and Construction Materials</t>
  </si>
  <si>
    <t xml:space="preserve">De Minimus Cost Waiver for Iron or Steel Products </t>
  </si>
  <si>
    <t xml:space="preserve">These worksheets are designed to assist in the calculation of those allowable foreign materials and is to be used to track the information in the event of audit and must be keep in the project files. </t>
  </si>
  <si>
    <t xml:space="preserve">This sheet must be revisited and returned to the Resident Engineer if a change order alters the total contract amount </t>
  </si>
  <si>
    <t xml:space="preserve">Cells shaded in grey are for data entry, some will automatically shade in yellow when data is entered. </t>
  </si>
  <si>
    <t>(example)</t>
  </si>
  <si>
    <t>Manufactured Product (MP) or Construction Material (CM)     (BA-Cert) (Y/N)</t>
  </si>
  <si>
    <t xml:space="preserve">3.0 DE MINIMIS COST WAIVER CALCULATION WORKSHEET </t>
  </si>
  <si>
    <t xml:space="preserve">For sheet 3.0  De Minimis Calculation some cells will have to be manually shaded yellow by the user for clarity. </t>
  </si>
  <si>
    <t>1. The allowable Non-Compliant Material Cost (5%) Threshold for Manufactured Products and Construction Materials</t>
  </si>
  <si>
    <t>Example:</t>
  </si>
  <si>
    <r>
      <rPr>
        <b/>
        <i/>
        <u/>
        <sz val="11"/>
        <rFont val="Arial"/>
        <family val="2"/>
      </rPr>
      <t>Instructions:</t>
    </r>
    <r>
      <rPr>
        <i/>
        <sz val="11"/>
        <rFont val="Arial"/>
        <family val="2"/>
      </rPr>
      <t xml:space="preserve"> This form will be populated by data entered in sheets 1.0 to 3.0</t>
    </r>
  </si>
  <si>
    <t>Comments:</t>
  </si>
  <si>
    <r>
      <t>and construction materials /</t>
    </r>
    <r>
      <rPr>
        <b/>
        <sz val="11"/>
        <color rgb="FF0070C0"/>
        <rFont val="Arial"/>
        <family val="2"/>
      </rPr>
      <t>(TA)</t>
    </r>
    <r>
      <rPr>
        <b/>
        <sz val="11"/>
        <color theme="1"/>
        <rFont val="Arial"/>
        <family val="2"/>
      </rPr>
      <t xml:space="preserve">  Total Applicable project costs (I+S+MP+CM+AFM)</t>
    </r>
  </si>
  <si>
    <r>
      <t xml:space="preserve">Total Applicable Project Cost </t>
    </r>
    <r>
      <rPr>
        <b/>
        <sz val="11"/>
        <color rgb="FF0070C0"/>
        <rFont val="Arial"/>
        <family val="2"/>
      </rPr>
      <t>(TA)</t>
    </r>
    <r>
      <rPr>
        <b/>
        <sz val="11"/>
        <color theme="1"/>
        <rFont val="Arial"/>
        <family val="2"/>
      </rPr>
      <t xml:space="preserve"> Adjusted for AFM  </t>
    </r>
  </si>
  <si>
    <t>De Minimis Cost Waiver Run Log</t>
  </si>
  <si>
    <t>Run Amount ($)</t>
  </si>
  <si>
    <t>Run Reason</t>
  </si>
  <si>
    <t>Iron or Steel</t>
  </si>
  <si>
    <t>Contract Award Amt.</t>
  </si>
  <si>
    <t xml:space="preserve">Nearly all the information on the Results Page is prepopulated from information entered on sheet 1.0 , 2.0 and 3.0 </t>
  </si>
  <si>
    <t>Last Revised on</t>
  </si>
  <si>
    <r>
      <rPr>
        <b/>
        <u/>
        <sz val="11"/>
        <color theme="1"/>
        <rFont val="Arial"/>
        <family val="2"/>
      </rPr>
      <t>Instructions</t>
    </r>
    <r>
      <rPr>
        <sz val="11"/>
        <color theme="1"/>
        <rFont val="Arial"/>
        <family val="2"/>
      </rPr>
      <t>: This form is to be completed by the Contractor and submitted to the RE early in the project to be considered for approval</t>
    </r>
  </si>
  <si>
    <t xml:space="preserve">4.0 DE MINIMIS COST WAIVER RESULTS WORKSHEET </t>
  </si>
  <si>
    <r>
      <t xml:space="preserve">    Cells in </t>
    </r>
    <r>
      <rPr>
        <b/>
        <sz val="11"/>
        <rFont val="Arial"/>
        <family val="2"/>
      </rPr>
      <t>Column K</t>
    </r>
    <r>
      <rPr>
        <sz val="11"/>
        <rFont val="Arial"/>
        <family val="2"/>
      </rPr>
      <t xml:space="preserve"> will automatically shade yellow when a selection is made.</t>
    </r>
  </si>
  <si>
    <r>
      <t xml:space="preserve">    Cells in </t>
    </r>
    <r>
      <rPr>
        <b/>
        <sz val="11"/>
        <rFont val="Arial"/>
        <family val="2"/>
      </rPr>
      <t>Column M</t>
    </r>
    <r>
      <rPr>
        <sz val="11"/>
        <rFont val="Arial"/>
        <family val="2"/>
      </rPr>
      <t xml:space="preserve"> will automatically shade yellow when a value is entered.</t>
    </r>
  </si>
  <si>
    <r>
      <rPr>
        <b/>
        <sz val="11"/>
        <rFont val="Arial"/>
        <family val="2"/>
      </rPr>
      <t>1. Columns B &amp; D-H</t>
    </r>
    <r>
      <rPr>
        <sz val="11"/>
        <rFont val="Arial"/>
        <family val="2"/>
      </rPr>
      <t>: Enter the contract pay item No., Description, Unit, Qty, Unit Price and Amount for the project in the grey shaded cells.</t>
    </r>
  </si>
  <si>
    <r>
      <t xml:space="preserve"> </t>
    </r>
    <r>
      <rPr>
        <b/>
        <sz val="11"/>
        <color theme="1"/>
        <rFont val="Arial"/>
        <family val="2"/>
      </rPr>
      <t xml:space="preserve">   Note</t>
    </r>
    <r>
      <rPr>
        <sz val="11"/>
        <color theme="1"/>
        <rFont val="Arial"/>
        <family val="2"/>
      </rPr>
      <t xml:space="preserve">: The selection made is used for record keeping and the selection made is used in the De Minimis calculations for Iron and Steel Products. </t>
    </r>
  </si>
  <si>
    <t xml:space="preserve">Step 5:  4.0 RESULTS PAGE </t>
  </si>
  <si>
    <r>
      <t xml:space="preserve">In Addition to the De Minimis allowance for manufactured products and construction materials the use of foreign iron or steel can be allowed when the cost of such foreign iron or steel is the </t>
    </r>
    <r>
      <rPr>
        <b/>
        <sz val="14"/>
        <color theme="1"/>
        <rFont val="Arial"/>
        <family val="2"/>
      </rPr>
      <t>greater of 0.1% of the contract cost at award or $2,500</t>
    </r>
    <r>
      <rPr>
        <sz val="14"/>
        <color theme="1"/>
        <rFont val="Arial"/>
        <family val="2"/>
      </rPr>
      <t xml:space="preserve">. </t>
    </r>
  </si>
  <si>
    <r>
      <t>1. Columns A-G:</t>
    </r>
    <r>
      <rPr>
        <sz val="11"/>
        <rFont val="Arial"/>
        <family val="2"/>
      </rPr>
      <t xml:space="preserve"> Enter pay item No., Description, Unit, Qty, Unit Price and Amount for the project in the grey shaded cells.</t>
    </r>
  </si>
  <si>
    <r>
      <t xml:space="preserve">2. Column H:  </t>
    </r>
    <r>
      <rPr>
        <sz val="11"/>
        <rFont val="Arial"/>
        <family val="2"/>
      </rPr>
      <t>Select from pull down the</t>
    </r>
    <r>
      <rPr>
        <b/>
        <sz val="11"/>
        <rFont val="Arial"/>
        <family val="2"/>
      </rPr>
      <t xml:space="preserve"> Material Type:  I: Iron,  S: Steel,  MP: Manufactured Product,  CM: Construction Materials. </t>
    </r>
  </si>
  <si>
    <r>
      <t xml:space="preserve">    Column I:  </t>
    </r>
    <r>
      <rPr>
        <sz val="11"/>
        <rFont val="Arial"/>
        <family val="2"/>
      </rPr>
      <t>Will automatically populate based entry in</t>
    </r>
    <r>
      <rPr>
        <b/>
        <sz val="11"/>
        <rFont val="Arial"/>
        <family val="2"/>
      </rPr>
      <t xml:space="preserve"> Column I  </t>
    </r>
    <r>
      <rPr>
        <sz val="11"/>
        <rFont val="Arial"/>
        <family val="2"/>
      </rPr>
      <t xml:space="preserve">as </t>
    </r>
    <r>
      <rPr>
        <b/>
        <sz val="11"/>
        <rFont val="Arial"/>
        <family val="2"/>
      </rPr>
      <t xml:space="preserve"> (1) </t>
    </r>
    <r>
      <rPr>
        <sz val="11"/>
        <rFont val="Arial"/>
        <family val="2"/>
      </rPr>
      <t>for</t>
    </r>
    <r>
      <rPr>
        <b/>
        <sz val="11"/>
        <rFont val="Arial"/>
        <family val="2"/>
      </rPr>
      <t xml:space="preserve"> Iron,  (1) </t>
    </r>
    <r>
      <rPr>
        <sz val="11"/>
        <rFont val="Arial"/>
        <family val="2"/>
      </rPr>
      <t>for</t>
    </r>
    <r>
      <rPr>
        <b/>
        <sz val="11"/>
        <rFont val="Arial"/>
        <family val="2"/>
      </rPr>
      <t xml:space="preserve"> Steel,  (2) </t>
    </r>
    <r>
      <rPr>
        <sz val="11"/>
        <rFont val="Arial"/>
        <family val="2"/>
      </rPr>
      <t>for</t>
    </r>
    <r>
      <rPr>
        <b/>
        <sz val="11"/>
        <rFont val="Arial"/>
        <family val="2"/>
      </rPr>
      <t xml:space="preserve"> Manufactured Product, </t>
    </r>
    <r>
      <rPr>
        <sz val="11"/>
        <rFont val="Arial"/>
        <family val="2"/>
      </rPr>
      <t>and</t>
    </r>
    <r>
      <rPr>
        <b/>
        <sz val="11"/>
        <rFont val="Arial"/>
        <family val="2"/>
      </rPr>
      <t xml:space="preserve"> (3) </t>
    </r>
    <r>
      <rPr>
        <sz val="11"/>
        <rFont val="Arial"/>
        <family val="2"/>
      </rPr>
      <t>for</t>
    </r>
    <r>
      <rPr>
        <b/>
        <sz val="11"/>
        <rFont val="Arial"/>
        <family val="2"/>
      </rPr>
      <t xml:space="preserve"> Construction Materials.</t>
    </r>
  </si>
  <si>
    <r>
      <t xml:space="preserve">    If </t>
    </r>
    <r>
      <rPr>
        <b/>
        <sz val="11"/>
        <rFont val="Arial"/>
        <family val="2"/>
      </rPr>
      <t>(N)</t>
    </r>
    <r>
      <rPr>
        <sz val="11"/>
        <rFont val="Arial"/>
        <family val="2"/>
      </rPr>
      <t xml:space="preserve"> is entered then the cell will automatically shade yellow and the value entered in in </t>
    </r>
    <r>
      <rPr>
        <b/>
        <sz val="11"/>
        <rFont val="Arial"/>
        <family val="2"/>
      </rPr>
      <t>Column M</t>
    </r>
    <r>
      <rPr>
        <sz val="11"/>
        <rFont val="Arial"/>
        <family val="2"/>
      </rPr>
      <t xml:space="preserve"> will populate in the </t>
    </r>
    <r>
      <rPr>
        <b/>
        <sz val="11"/>
        <rFont val="Arial"/>
        <family val="2"/>
      </rPr>
      <t>Category Table I or S</t>
    </r>
    <r>
      <rPr>
        <sz val="11"/>
        <rFont val="Arial"/>
        <family val="2"/>
      </rPr>
      <t xml:space="preserve"> to be used in the De Minimis Calculations for </t>
    </r>
    <r>
      <rPr>
        <b/>
        <sz val="11"/>
        <rFont val="Arial"/>
        <family val="2"/>
      </rPr>
      <t>Iron or Steel Products</t>
    </r>
    <r>
      <rPr>
        <sz val="11"/>
        <rFont val="Arial"/>
        <family val="2"/>
      </rPr>
      <t>.</t>
    </r>
  </si>
  <si>
    <t xml:space="preserve">Pay Item (Child Item)/CO (Materials) Descriptions  </t>
  </si>
  <si>
    <t>Applicable Material Costs                        (including transportation) (Amount(s))</t>
  </si>
  <si>
    <t>Total Applicable Material Entries</t>
  </si>
  <si>
    <t xml:space="preserve">Unit Price Item </t>
  </si>
  <si>
    <t>Value of (NC) Materials (MP+CM) with No BA Cert</t>
  </si>
  <si>
    <t>Value of (I or S) with No BA Cert</t>
  </si>
  <si>
    <t>Total Applicable Project Cost (Bid Items) + (COs)</t>
  </si>
  <si>
    <t>Total (NC) Calculated Waiver for (MP+CM)</t>
  </si>
  <si>
    <t>SUMMARY (Counts)</t>
  </si>
  <si>
    <t>SUMMARY (Values)</t>
  </si>
  <si>
    <t>Total Iron or Steel products (I+S)  No BA Certs</t>
  </si>
  <si>
    <t>Total Manufactured Product+Construction Materials (MP+CM) No BA Certs</t>
  </si>
  <si>
    <t>Amount                       (Pay Items)</t>
  </si>
  <si>
    <t>CO Amount</t>
  </si>
  <si>
    <t>Pay Item No.</t>
  </si>
  <si>
    <t>CO No.</t>
  </si>
  <si>
    <t>Total Calculated Waiver for (I or S)</t>
  </si>
  <si>
    <t>They are to be used in conjunction with the project specifications' Buy America requirements.</t>
  </si>
  <si>
    <t>CO Amount (if applicable)</t>
  </si>
  <si>
    <t xml:space="preserve"> Initial Request, CO, etc.. (Description)</t>
  </si>
  <si>
    <t>DE MINIMIS CALCULATIONS &amp; RESULTS</t>
  </si>
  <si>
    <t>No. of Change Orders to Date</t>
  </si>
  <si>
    <t>No. of Change Orders to Date (Buy America)</t>
  </si>
  <si>
    <t>For Contract Pay Items:</t>
  </si>
  <si>
    <r>
      <rPr>
        <b/>
        <sz val="11"/>
        <color theme="1"/>
        <rFont val="Arial"/>
        <family val="2"/>
      </rPr>
      <t>2.</t>
    </r>
    <r>
      <rPr>
        <sz val="11"/>
        <color theme="1"/>
        <rFont val="Arial"/>
        <family val="2"/>
      </rPr>
      <t xml:space="preserve"> Manually delineate/shade line items subject to Buy America </t>
    </r>
    <r>
      <rPr>
        <b/>
        <sz val="11"/>
        <color theme="1"/>
        <rFont val="Arial"/>
        <family val="2"/>
      </rPr>
      <t>(Columns B &amp; D-H</t>
    </r>
    <r>
      <rPr>
        <sz val="11"/>
        <color theme="1"/>
        <rFont val="Arial"/>
        <family val="2"/>
      </rPr>
      <t xml:space="preserve">) for Pay Items and </t>
    </r>
    <r>
      <rPr>
        <b/>
        <sz val="11"/>
        <color theme="1"/>
        <rFont val="Arial"/>
        <family val="2"/>
      </rPr>
      <t xml:space="preserve">(Columns B &amp; D-F) </t>
    </r>
    <r>
      <rPr>
        <sz val="11"/>
        <color theme="1"/>
        <rFont val="Arial"/>
        <family val="2"/>
      </rPr>
      <t>for Child Items with yellow background color.</t>
    </r>
  </si>
  <si>
    <r>
      <t xml:space="preserve">    Cells in </t>
    </r>
    <r>
      <rPr>
        <b/>
        <sz val="11"/>
        <rFont val="Arial"/>
        <family val="2"/>
      </rPr>
      <t>Column L</t>
    </r>
    <r>
      <rPr>
        <sz val="11"/>
        <rFont val="Arial"/>
        <family val="2"/>
      </rPr>
      <t xml:space="preserve">: will automatically populate based on entry in </t>
    </r>
    <r>
      <rPr>
        <b/>
        <sz val="11"/>
        <rFont val="Arial"/>
        <family val="2"/>
      </rPr>
      <t>Column K</t>
    </r>
    <r>
      <rPr>
        <sz val="11"/>
        <rFont val="Arial"/>
        <family val="2"/>
      </rPr>
      <t xml:space="preserve"> as </t>
    </r>
    <r>
      <rPr>
        <b/>
        <sz val="11"/>
        <rFont val="Arial"/>
        <family val="2"/>
      </rPr>
      <t xml:space="preserve">(1) </t>
    </r>
    <r>
      <rPr>
        <sz val="11"/>
        <rFont val="Arial"/>
        <family val="2"/>
      </rPr>
      <t xml:space="preserve">for </t>
    </r>
    <r>
      <rPr>
        <b/>
        <sz val="11"/>
        <rFont val="Arial"/>
        <family val="2"/>
      </rPr>
      <t>Iron</t>
    </r>
    <r>
      <rPr>
        <sz val="11"/>
        <rFont val="Arial"/>
        <family val="2"/>
      </rPr>
      <t xml:space="preserve">,  </t>
    </r>
    <r>
      <rPr>
        <b/>
        <sz val="11"/>
        <rFont val="Arial"/>
        <family val="2"/>
      </rPr>
      <t>(1)</t>
    </r>
    <r>
      <rPr>
        <sz val="11"/>
        <rFont val="Arial"/>
        <family val="2"/>
      </rPr>
      <t xml:space="preserve"> for: </t>
    </r>
    <r>
      <rPr>
        <b/>
        <sz val="11"/>
        <rFont val="Arial"/>
        <family val="2"/>
      </rPr>
      <t>Steel</t>
    </r>
    <r>
      <rPr>
        <sz val="11"/>
        <rFont val="Arial"/>
        <family val="2"/>
      </rPr>
      <t xml:space="preserve">,  </t>
    </r>
    <r>
      <rPr>
        <b/>
        <sz val="11"/>
        <rFont val="Arial"/>
        <family val="2"/>
      </rPr>
      <t xml:space="preserve">(2) </t>
    </r>
    <r>
      <rPr>
        <sz val="11"/>
        <rFont val="Arial"/>
        <family val="2"/>
      </rPr>
      <t xml:space="preserve">for </t>
    </r>
    <r>
      <rPr>
        <b/>
        <sz val="11"/>
        <rFont val="Arial"/>
        <family val="2"/>
      </rPr>
      <t>Manufactured Product</t>
    </r>
    <r>
      <rPr>
        <sz val="11"/>
        <rFont val="Arial"/>
        <family val="2"/>
      </rPr>
      <t xml:space="preserve">, and  </t>
    </r>
    <r>
      <rPr>
        <b/>
        <sz val="11"/>
        <rFont val="Arial"/>
        <family val="2"/>
      </rPr>
      <t>(3)</t>
    </r>
    <r>
      <rPr>
        <sz val="11"/>
        <rFont val="Arial"/>
        <family val="2"/>
      </rPr>
      <t xml:space="preserve"> for </t>
    </r>
    <r>
      <rPr>
        <b/>
        <sz val="11"/>
        <rFont val="Arial"/>
        <family val="2"/>
      </rPr>
      <t>Construction Materials</t>
    </r>
    <r>
      <rPr>
        <sz val="11"/>
        <rFont val="Arial"/>
        <family val="2"/>
      </rPr>
      <t xml:space="preserve"> and will automatically shade yellow.</t>
    </r>
  </si>
  <si>
    <r>
      <rPr>
        <b/>
        <sz val="11"/>
        <rFont val="Arial"/>
        <family val="2"/>
      </rPr>
      <t>4.</t>
    </r>
    <r>
      <rPr>
        <sz val="11"/>
        <rFont val="Arial"/>
        <family val="2"/>
      </rPr>
      <t xml:space="preserve"> </t>
    </r>
    <r>
      <rPr>
        <b/>
        <sz val="11"/>
        <rFont val="Arial"/>
        <family val="2"/>
      </rPr>
      <t>Column K</t>
    </r>
    <r>
      <rPr>
        <sz val="11"/>
        <rFont val="Arial"/>
        <family val="2"/>
      </rPr>
      <t xml:space="preserve">:  Select from pull down the </t>
    </r>
    <r>
      <rPr>
        <b/>
        <sz val="11"/>
        <rFont val="Arial"/>
        <family val="2"/>
      </rPr>
      <t>Material Type:</t>
    </r>
    <r>
      <rPr>
        <sz val="11"/>
        <rFont val="Arial"/>
        <family val="2"/>
      </rPr>
      <t xml:space="preserve">   </t>
    </r>
    <r>
      <rPr>
        <b/>
        <sz val="11"/>
        <rFont val="Arial"/>
        <family val="2"/>
      </rPr>
      <t>I: Iron,</t>
    </r>
    <r>
      <rPr>
        <sz val="11"/>
        <rFont val="Arial"/>
        <family val="2"/>
      </rPr>
      <t xml:space="preserve">  </t>
    </r>
    <r>
      <rPr>
        <b/>
        <sz val="11"/>
        <rFont val="Arial"/>
        <family val="2"/>
      </rPr>
      <t>S: Steel</t>
    </r>
    <r>
      <rPr>
        <sz val="11"/>
        <rFont val="Arial"/>
        <family val="2"/>
      </rPr>
      <t xml:space="preserve">,  </t>
    </r>
    <r>
      <rPr>
        <b/>
        <sz val="11"/>
        <rFont val="Arial"/>
        <family val="2"/>
      </rPr>
      <t>MP: Manufactured Product</t>
    </r>
    <r>
      <rPr>
        <sz val="11"/>
        <rFont val="Arial"/>
        <family val="2"/>
      </rPr>
      <t xml:space="preserve">,  </t>
    </r>
    <r>
      <rPr>
        <b/>
        <sz val="11"/>
        <rFont val="Arial"/>
        <family val="2"/>
      </rPr>
      <t>CM: Construction Materials.</t>
    </r>
    <r>
      <rPr>
        <sz val="11"/>
        <rFont val="Arial"/>
        <family val="2"/>
      </rPr>
      <t xml:space="preserve"> </t>
    </r>
  </si>
  <si>
    <r>
      <rPr>
        <b/>
        <sz val="11"/>
        <rFont val="Arial"/>
        <family val="2"/>
      </rPr>
      <t>7.</t>
    </r>
    <r>
      <rPr>
        <sz val="11"/>
        <rFont val="Arial"/>
        <family val="2"/>
      </rPr>
      <t xml:space="preserve"> </t>
    </r>
    <r>
      <rPr>
        <b/>
        <sz val="11"/>
        <rFont val="Arial"/>
        <family val="2"/>
      </rPr>
      <t>Column O</t>
    </r>
    <r>
      <rPr>
        <sz val="11"/>
        <rFont val="Arial"/>
        <family val="2"/>
      </rPr>
      <t xml:space="preserve">:  Select from pull down </t>
    </r>
    <r>
      <rPr>
        <b/>
        <sz val="11"/>
        <rFont val="Arial"/>
        <family val="2"/>
      </rPr>
      <t>(Y)</t>
    </r>
    <r>
      <rPr>
        <sz val="11"/>
        <rFont val="Arial"/>
        <family val="2"/>
      </rPr>
      <t xml:space="preserve"> or </t>
    </r>
    <r>
      <rPr>
        <b/>
        <sz val="11"/>
        <rFont val="Arial"/>
        <family val="2"/>
      </rPr>
      <t>(N)</t>
    </r>
    <r>
      <rPr>
        <sz val="11"/>
        <rFont val="Arial"/>
        <family val="2"/>
      </rPr>
      <t xml:space="preserve">  if </t>
    </r>
    <r>
      <rPr>
        <b/>
        <sz val="11"/>
        <rFont val="Arial"/>
        <family val="2"/>
      </rPr>
      <t>Iron or Steel Products</t>
    </r>
    <r>
      <rPr>
        <sz val="11"/>
        <rFont val="Arial"/>
        <family val="2"/>
      </rPr>
      <t xml:space="preserve"> are accompanied by Buy American Certificates of Compliance and Mill Certificates.</t>
    </r>
  </si>
  <si>
    <r>
      <rPr>
        <b/>
        <sz val="11"/>
        <rFont val="Arial"/>
        <family val="2"/>
      </rPr>
      <t xml:space="preserve">    Note</t>
    </r>
    <r>
      <rPr>
        <sz val="11"/>
        <rFont val="Arial"/>
        <family val="2"/>
      </rPr>
      <t xml:space="preserve">: If the cost of Iron or Steel of a product is greater than 50% of a the cost of a product then the product would fall into Iron or Steel category and not a Manufactured Product. </t>
    </r>
  </si>
  <si>
    <r>
      <rPr>
        <b/>
        <sz val="11"/>
        <rFont val="Arial"/>
        <family val="2"/>
      </rPr>
      <t>3.</t>
    </r>
    <r>
      <rPr>
        <sz val="11"/>
        <rFont val="Arial"/>
        <family val="2"/>
      </rPr>
      <t xml:space="preserve"> </t>
    </r>
    <r>
      <rPr>
        <b/>
        <sz val="11"/>
        <rFont val="Arial"/>
        <family val="2"/>
      </rPr>
      <t>Column J</t>
    </r>
    <r>
      <rPr>
        <sz val="11"/>
        <rFont val="Arial"/>
        <family val="2"/>
      </rPr>
      <t xml:space="preserve">: Enter the Buy America applicable Material Description for the Contract Pay Items or Change Orders with materials subject to Buy America requirements in this column. </t>
    </r>
  </si>
  <si>
    <t>Material Description                                          (Examples: Rebar, PVC Pipe, Iron Grate, Glass Beads, Thermo/Paint, Wood Posts, or Manufactured Product, etc.)</t>
  </si>
  <si>
    <t xml:space="preserve">    Use short/clear descriptions, Examples: Rebar, Iron, Steel, Manufactured Product, Fiber Optic Cabel, Glass Beads, Thermoplastic Material, Traffic Paint, Aluminum Sign Panel, PVC Material, etc. </t>
  </si>
  <si>
    <t>Prime Contractor Representative (Name)</t>
  </si>
  <si>
    <r>
      <rPr>
        <b/>
        <sz val="11"/>
        <rFont val="Arial"/>
        <family val="2"/>
      </rPr>
      <t xml:space="preserve">    Exception:</t>
    </r>
    <r>
      <rPr>
        <sz val="11"/>
        <rFont val="Arial"/>
        <family val="2"/>
      </rPr>
      <t xml:space="preserve"> Products such precast products and ITS or other electrical hardware systems must meet the requirements of both Iron or Steel and Manufactured Products regardless of the amount of Iron or Steel used in the product. </t>
    </r>
  </si>
  <si>
    <t>For (Child Items) of Contract Pay Items (Parent Items)</t>
  </si>
  <si>
    <r>
      <rPr>
        <b/>
        <sz val="11"/>
        <rFont val="Arial"/>
        <family val="2"/>
      </rPr>
      <t>5.</t>
    </r>
    <r>
      <rPr>
        <sz val="11"/>
        <rFont val="Arial"/>
        <family val="2"/>
      </rPr>
      <t xml:space="preserve"> </t>
    </r>
    <r>
      <rPr>
        <b/>
        <sz val="11"/>
        <rFont val="Arial"/>
        <family val="2"/>
      </rPr>
      <t>Column M</t>
    </r>
    <r>
      <rPr>
        <sz val="11"/>
        <rFont val="Arial"/>
        <family val="2"/>
      </rPr>
      <t>:  Enter the Applicable Material Cost (including transportation) subject to Buy America.  These must be accompanied by Invoices including the cost of transportation to the project location.</t>
    </r>
  </si>
  <si>
    <r>
      <t xml:space="preserve">    In the case of Pay Items that have more than one category of Buy America material applicable to them, use additional rows with a description of the type of the applicable material and note</t>
    </r>
    <r>
      <rPr>
        <b/>
        <sz val="11"/>
        <rFont val="Arial"/>
        <family val="2"/>
      </rPr>
      <t xml:space="preserve"> (Child Items</t>
    </r>
    <r>
      <rPr>
        <sz val="11"/>
        <rFont val="Arial"/>
        <family val="2"/>
      </rPr>
      <t xml:space="preserve">) </t>
    </r>
  </si>
  <si>
    <t xml:space="preserve">    Examples of Child Items are typically associated with Signal Modification Items, Precast Concrete Items (Iron or Steel and Manufactured Products) Intelligent Transportation Systems (ITS) and other electrical hardware systems and some LS Items.</t>
  </si>
  <si>
    <r>
      <t xml:space="preserve">     Examples of such Pay Items that typically don't have Buy America Materials:  Mobilization, Water Pollution Control Plan, Traffic Control, Clearing and Grubbing, etc.  </t>
    </r>
    <r>
      <rPr>
        <b/>
        <sz val="11"/>
        <color theme="1"/>
        <rFont val="Arial"/>
        <family val="2"/>
      </rPr>
      <t>Columns I-W</t>
    </r>
    <r>
      <rPr>
        <sz val="11"/>
        <color theme="1"/>
        <rFont val="Arial"/>
        <family val="2"/>
      </rPr>
      <t xml:space="preserve">, should all be left blank in that case. Similarly for Change Orders with no Buy America Materials, </t>
    </r>
    <r>
      <rPr>
        <b/>
        <sz val="11"/>
        <color theme="1"/>
        <rFont val="Arial"/>
        <family val="2"/>
      </rPr>
      <t>Columns J-W</t>
    </r>
    <r>
      <rPr>
        <sz val="11"/>
        <color theme="1"/>
        <rFont val="Arial"/>
        <family val="2"/>
      </rPr>
      <t xml:space="preserve"> should all be left blank.</t>
    </r>
  </si>
  <si>
    <r>
      <t xml:space="preserve">     If a Pay Item has no material subject to Buy America then do not manually delineate/shade </t>
    </r>
    <r>
      <rPr>
        <b/>
        <sz val="11"/>
        <color theme="1"/>
        <rFont val="Arial"/>
        <family val="2"/>
      </rPr>
      <t>(Columns B &amp; D-H)</t>
    </r>
    <r>
      <rPr>
        <sz val="11"/>
        <color theme="1"/>
        <rFont val="Arial"/>
        <family val="2"/>
      </rPr>
      <t>. Leave blank/grey.</t>
    </r>
  </si>
  <si>
    <t xml:space="preserve">     If a Pay Item does not have any material subject to Buy America then leave blank/grey.</t>
  </si>
  <si>
    <r>
      <t xml:space="preserve">    </t>
    </r>
    <r>
      <rPr>
        <b/>
        <sz val="11"/>
        <rFont val="Arial"/>
        <family val="2"/>
      </rPr>
      <t>Columns B &amp; D-F:</t>
    </r>
    <r>
      <rPr>
        <sz val="11"/>
        <rFont val="Arial"/>
        <family val="2"/>
      </rPr>
      <t xml:space="preserve"> Data must be entered, but </t>
    </r>
    <r>
      <rPr>
        <b/>
        <sz val="11"/>
        <rFont val="Arial"/>
        <family val="2"/>
      </rPr>
      <t>Columns G &amp; H</t>
    </r>
    <r>
      <rPr>
        <sz val="11"/>
        <rFont val="Arial"/>
        <family val="2"/>
      </rPr>
      <t xml:space="preserve"> should be left blank/grey in the case of Child Items.</t>
    </r>
  </si>
  <si>
    <r>
      <t xml:space="preserve">    For Pay Items with multiple Child Items that fall into multiple categories enter "</t>
    </r>
    <r>
      <rPr>
        <b/>
        <sz val="11"/>
        <color theme="1"/>
        <rFont val="Arial"/>
        <family val="2"/>
      </rPr>
      <t>Multiple Categories</t>
    </r>
    <r>
      <rPr>
        <sz val="11"/>
        <color theme="1"/>
        <rFont val="Arial"/>
        <family val="2"/>
      </rPr>
      <t>" in the cell for the Parent Item and enter a Material Description for the subsequent Child Items.</t>
    </r>
  </si>
  <si>
    <t xml:space="preserve">     If the pay item does not have any material subject to Buy America then leave blank/grey.</t>
  </si>
  <si>
    <r>
      <t xml:space="preserve">    Per De Minimis guidance for </t>
    </r>
    <r>
      <rPr>
        <b/>
        <sz val="11"/>
        <color theme="1"/>
        <rFont val="Arial"/>
        <family val="2"/>
      </rPr>
      <t>Manufactured Products</t>
    </r>
    <r>
      <rPr>
        <sz val="11"/>
        <color theme="1"/>
        <rFont val="Arial"/>
        <family val="2"/>
      </rPr>
      <t xml:space="preserve"> and </t>
    </r>
    <r>
      <rPr>
        <b/>
        <sz val="11"/>
        <color theme="1"/>
        <rFont val="Arial"/>
        <family val="2"/>
      </rPr>
      <t>Construction Materials</t>
    </r>
    <r>
      <rPr>
        <sz val="11"/>
        <color theme="1"/>
        <rFont val="Arial"/>
        <family val="2"/>
      </rPr>
      <t xml:space="preserve">, the lesser of $1,000,000.00 or 5% of Total Applicable Material Costs can be foreign made materials. </t>
    </r>
  </si>
  <si>
    <r>
      <rPr>
        <b/>
        <sz val="11"/>
        <color theme="1"/>
        <rFont val="Arial"/>
        <family val="2"/>
      </rPr>
      <t>6. Column N:</t>
    </r>
    <r>
      <rPr>
        <sz val="11"/>
        <color theme="1"/>
        <rFont val="Arial"/>
        <family val="2"/>
      </rPr>
      <t xml:space="preserve"> Select from pull down</t>
    </r>
    <r>
      <rPr>
        <b/>
        <sz val="11"/>
        <color theme="1"/>
        <rFont val="Arial"/>
        <family val="2"/>
      </rPr>
      <t xml:space="preserve"> (Y)</t>
    </r>
    <r>
      <rPr>
        <sz val="11"/>
        <color theme="1"/>
        <rFont val="Arial"/>
        <family val="2"/>
      </rPr>
      <t xml:space="preserve"> or </t>
    </r>
    <r>
      <rPr>
        <b/>
        <sz val="11"/>
        <color theme="1"/>
        <rFont val="Arial"/>
        <family val="2"/>
      </rPr>
      <t xml:space="preserve">(N) </t>
    </r>
    <r>
      <rPr>
        <sz val="11"/>
        <color theme="1"/>
        <rFont val="Arial"/>
        <family val="2"/>
      </rPr>
      <t xml:space="preserve">if </t>
    </r>
    <r>
      <rPr>
        <b/>
        <sz val="11"/>
        <color theme="1"/>
        <rFont val="Arial"/>
        <family val="2"/>
      </rPr>
      <t>Manufactured Products</t>
    </r>
    <r>
      <rPr>
        <sz val="11"/>
        <color theme="1"/>
        <rFont val="Arial"/>
        <family val="2"/>
      </rPr>
      <t xml:space="preserve"> or </t>
    </r>
    <r>
      <rPr>
        <b/>
        <sz val="11"/>
        <color theme="1"/>
        <rFont val="Arial"/>
        <family val="2"/>
      </rPr>
      <t>Construction Materials</t>
    </r>
    <r>
      <rPr>
        <sz val="11"/>
        <color theme="1"/>
        <rFont val="Arial"/>
        <family val="2"/>
      </rPr>
      <t xml:space="preserve"> are accompanied by a Buy America Certificates of Compliance.</t>
    </r>
  </si>
  <si>
    <t xml:space="preserve">    </t>
  </si>
  <si>
    <r>
      <t xml:space="preserve">    Per De Minimis guidance for </t>
    </r>
    <r>
      <rPr>
        <b/>
        <sz val="11"/>
        <rFont val="Arial"/>
        <family val="2"/>
      </rPr>
      <t>Iron or Steel Products</t>
    </r>
    <r>
      <rPr>
        <sz val="11"/>
        <rFont val="Arial"/>
        <family val="2"/>
      </rPr>
      <t>, the greater of $2,500 or 0.1 % of Total Contract Amount including Change Orders will be calculated.</t>
    </r>
  </si>
  <si>
    <t>For Change Orders: List all Change Orders and any additional applicable Buy America materials below the previously entered bid applicable bid item materials.</t>
  </si>
  <si>
    <r>
      <rPr>
        <b/>
        <sz val="11"/>
        <rFont val="Arial"/>
        <family val="2"/>
      </rPr>
      <t>A.</t>
    </r>
    <r>
      <rPr>
        <sz val="11"/>
        <rFont val="Arial"/>
        <family val="2"/>
      </rPr>
      <t xml:space="preserve"> </t>
    </r>
    <r>
      <rPr>
        <b/>
        <sz val="11"/>
        <rFont val="Arial"/>
        <family val="2"/>
      </rPr>
      <t>Columns C &amp; D-H</t>
    </r>
    <r>
      <rPr>
        <sz val="11"/>
        <rFont val="Arial"/>
        <family val="2"/>
      </rPr>
      <t>: Enter pay CO No., Description, Unit, Qty, Unit Price and Change Order Amount for the project</t>
    </r>
  </si>
  <si>
    <r>
      <rPr>
        <b/>
        <sz val="11"/>
        <rFont val="Arial"/>
        <family val="2"/>
      </rPr>
      <t xml:space="preserve">B. </t>
    </r>
    <r>
      <rPr>
        <sz val="11"/>
        <rFont val="Arial"/>
        <family val="2"/>
      </rPr>
      <t xml:space="preserve">Repeat steps </t>
    </r>
    <r>
      <rPr>
        <b/>
        <sz val="11"/>
        <rFont val="Arial"/>
        <family val="2"/>
      </rPr>
      <t>2-7</t>
    </r>
    <r>
      <rPr>
        <sz val="11"/>
        <rFont val="Arial"/>
        <family val="2"/>
      </rPr>
      <t xml:space="preserve"> above and new De Minimis Waiver Amount will be recalculated.</t>
    </r>
  </si>
  <si>
    <r>
      <rPr>
        <b/>
        <sz val="11"/>
        <rFont val="Arial"/>
        <family val="2"/>
      </rPr>
      <t xml:space="preserve">C. </t>
    </r>
    <r>
      <rPr>
        <sz val="11"/>
        <rFont val="Arial"/>
        <family val="2"/>
      </rPr>
      <t xml:space="preserve">If a Change Order involves no applicable Buy America Materials the cost of the Change Order must still be accounted for whether there is an increase or decrease in the project amount. </t>
    </r>
  </si>
  <si>
    <t xml:space="preserve">     Reason Examples (R/W Delay), (Additional Flagging), (Additional Temporary Signs), etc.</t>
  </si>
  <si>
    <t>Cells in these tables are Pre-Populated based on values entered in the Contract                                                       (Pay Item/CO) List Table</t>
  </si>
  <si>
    <t xml:space="preserve">Manufactured Product &amp; Construction Materials </t>
  </si>
  <si>
    <r>
      <t xml:space="preserve">4. Columns L-O: </t>
    </r>
    <r>
      <rPr>
        <sz val="11"/>
        <rFont val="Arial"/>
        <family val="2"/>
      </rPr>
      <t xml:space="preserve">Will automatically populate based on data entered in </t>
    </r>
    <r>
      <rPr>
        <b/>
        <sz val="11"/>
        <rFont val="Arial"/>
        <family val="2"/>
      </rPr>
      <t>Columns H &amp; J</t>
    </r>
    <r>
      <rPr>
        <sz val="11"/>
        <rFont val="Arial"/>
        <family val="2"/>
      </rPr>
      <t>.</t>
    </r>
  </si>
  <si>
    <t>This form is to be completed by the Prime Contractor or the Local Agency prior to completing the remaining worksheets.</t>
  </si>
  <si>
    <r>
      <t xml:space="preserve">3. Column J: </t>
    </r>
    <r>
      <rPr>
        <sz val="11"/>
        <rFont val="Arial"/>
        <family val="2"/>
      </rPr>
      <t>Enter the Applicable Material Cost (including transportation) subject to Buy America. Must be accompanied by Buy America Certificate of Compliance and Mill Test Reports for Iron or Steel Products and be placed in the project files.</t>
    </r>
  </si>
  <si>
    <t>This Results Page is intended to document and track the initial request for De Minimis Waiver and any subsequent requests through Change Orders during the Construction Phase of the Contract.</t>
  </si>
  <si>
    <t xml:space="preserve">Some contract pay items or Change Order Materials may fall into more than one category </t>
  </si>
  <si>
    <t>These worksheets are to be completed by the Prime Contractor making the De Minimis Request with some assistance and information provided by the Local Agency Resident Engineer.</t>
  </si>
  <si>
    <t xml:space="preserve">All contract Change Order information with material subject to Buy America requirements must also be entered as the project progress through the construction phase.  This sheet must be updated every time a change order is executed and submitted to the Resident Engineer for review and approval. </t>
  </si>
  <si>
    <t xml:space="preserve">All contract Pay Item information and the associated material cost subject to Buy America must be entered in this sheet. </t>
  </si>
  <si>
    <t>Note:  All supporting documentation for each Pay Item and Change Orders with materials subject to Buy America requirements must be sent with this with this request to be considered for approval. i.e. invoices for the materials including cost of transportation to the project location.</t>
  </si>
  <si>
    <t xml:space="preserve">    5% Threshold value for Non-Compliant Manufactured Products and Construction Materials are calculated at the bottom of the page.</t>
  </si>
  <si>
    <r>
      <t xml:space="preserve"> </t>
    </r>
    <r>
      <rPr>
        <b/>
        <sz val="11"/>
        <color theme="1"/>
        <rFont val="Arial"/>
        <family val="2"/>
      </rPr>
      <t xml:space="preserve">   Note</t>
    </r>
    <r>
      <rPr>
        <sz val="11"/>
        <color theme="1"/>
        <rFont val="Arial"/>
        <family val="2"/>
      </rPr>
      <t xml:space="preserve">: The (N) entries  are used in subsequent calculations to check if the 5% threshold is exceeded and by how much. If (N) is entered then the cell will automatically shade yellow for record keeping. </t>
    </r>
  </si>
  <si>
    <r>
      <t xml:space="preserve">     Enter the Change Order information </t>
    </r>
    <r>
      <rPr>
        <b/>
        <sz val="11"/>
        <rFont val="Arial"/>
        <family val="2"/>
      </rPr>
      <t>Columns C &amp; D-H</t>
    </r>
    <r>
      <rPr>
        <sz val="11"/>
        <color theme="1"/>
        <rFont val="Arial"/>
        <family val="2"/>
      </rPr>
      <t xml:space="preserve">,  If No Buy America Materials associated with the Change Order then in </t>
    </r>
    <r>
      <rPr>
        <b/>
        <sz val="11"/>
        <color theme="1"/>
        <rFont val="Arial"/>
        <family val="2"/>
      </rPr>
      <t>Column D</t>
    </r>
    <r>
      <rPr>
        <sz val="11"/>
        <color theme="1"/>
        <rFont val="Arial"/>
        <family val="2"/>
      </rPr>
      <t xml:space="preserve"> Instead of Pay Item (Child Item)/CO (Materials) Descriptions enter " No Buy America Materials this CO (</t>
    </r>
    <r>
      <rPr>
        <i/>
        <sz val="11"/>
        <color theme="1"/>
        <rFont val="Arial"/>
        <family val="2"/>
      </rPr>
      <t>State Reason for CO</t>
    </r>
    <r>
      <rPr>
        <sz val="11"/>
        <color theme="1"/>
        <rFont val="Arial"/>
        <family val="2"/>
      </rPr>
      <t xml:space="preserve">)"  </t>
    </r>
  </si>
  <si>
    <t xml:space="preserve">Step 3:   3.0 DE MINIMIS CALCULATIONS WORKSHEET </t>
  </si>
  <si>
    <t>Quantity</t>
  </si>
  <si>
    <t>All supporting documentation for each Pay Item and Change Orders with materials subject to Buy America requirements must be sent with this request to be considered for approval. i.e. invoices for the materials including cost of transportation to the project location and Buy America Certificates of Compliance and Mill Certificates for Iron or Steel products.</t>
  </si>
  <si>
    <t>The request for the De Minimis Cost Waiver must be completed and submitted to the Local Agency Resident Engineer with supporting documentation for review and approval prior to delivering any materials subject to Buy America requirements to the project.</t>
  </si>
  <si>
    <r>
      <t xml:space="preserve">Prime Contractor is to fill out sheet </t>
    </r>
    <r>
      <rPr>
        <b/>
        <sz val="14"/>
        <color theme="1"/>
        <rFont val="Arial"/>
        <family val="2"/>
      </rPr>
      <t>2.0 De Minimis Cost Waiver Request</t>
    </r>
    <r>
      <rPr>
        <sz val="14"/>
        <color theme="1"/>
        <rFont val="Arial"/>
        <family val="2"/>
      </rPr>
      <t xml:space="preserve"> Worksheet </t>
    </r>
  </si>
  <si>
    <r>
      <t xml:space="preserve">See </t>
    </r>
    <r>
      <rPr>
        <b/>
        <sz val="14"/>
        <color theme="1"/>
        <rFont val="Arial"/>
        <family val="2"/>
      </rPr>
      <t>1.0 De Minimis Cost Waiver Request Worksheet</t>
    </r>
    <r>
      <rPr>
        <sz val="14"/>
        <color theme="1"/>
        <rFont val="Arial"/>
        <family val="2"/>
      </rPr>
      <t xml:space="preserve"> for more detailed instructions.</t>
    </r>
  </si>
  <si>
    <r>
      <t>Prime Contractor must enter Agency Furnished Material(s)  information in sheet</t>
    </r>
    <r>
      <rPr>
        <b/>
        <sz val="14"/>
        <color theme="1"/>
        <rFont val="Arial"/>
        <family val="2"/>
      </rPr>
      <t xml:space="preserve"> 2.0 Agency Furnished Materials Worksheet</t>
    </r>
    <r>
      <rPr>
        <sz val="14"/>
        <color theme="1"/>
        <rFont val="Arial"/>
        <family val="2"/>
      </rPr>
      <t>.</t>
    </r>
  </si>
  <si>
    <r>
      <t xml:space="preserve">Agency is to provide Agency Furnished Material Costs information to Prime Contractor for completion of </t>
    </r>
    <r>
      <rPr>
        <b/>
        <sz val="14"/>
        <color theme="1"/>
        <rFont val="Arial"/>
        <family val="2"/>
      </rPr>
      <t>2.0 Agency Furnished Materials Worksheet</t>
    </r>
    <r>
      <rPr>
        <sz val="14"/>
        <color theme="1"/>
        <rFont val="Arial"/>
        <family val="2"/>
      </rPr>
      <t>.</t>
    </r>
  </si>
  <si>
    <r>
      <t>If there are no Agency Furnished Materials that fall into the 3 Categories then this sheet can be left blank with no data entered.  The Agency Furnished Materials value on the De Minimus Request and the Results Worksheets will automatically populated their respective cells as "</t>
    </r>
    <r>
      <rPr>
        <b/>
        <sz val="14"/>
        <color theme="1"/>
        <rFont val="Arial"/>
        <family val="2"/>
      </rPr>
      <t>No Agency Furnished Materials</t>
    </r>
    <r>
      <rPr>
        <sz val="14"/>
        <color theme="1"/>
        <rFont val="Arial"/>
        <family val="2"/>
      </rPr>
      <t>"</t>
    </r>
  </si>
  <si>
    <r>
      <t xml:space="preserve">See </t>
    </r>
    <r>
      <rPr>
        <b/>
        <sz val="14"/>
        <color theme="1"/>
        <rFont val="Arial"/>
        <family val="2"/>
      </rPr>
      <t>2.0 Agency Furnished Materials Worksheet</t>
    </r>
    <r>
      <rPr>
        <sz val="14"/>
        <color theme="1"/>
        <rFont val="Arial"/>
        <family val="2"/>
      </rPr>
      <t xml:space="preserve"> for more detailed instructions on how to enter the values and account for Agency Furnished Materials in the De Minimis Calculations. </t>
    </r>
  </si>
  <si>
    <r>
      <t xml:space="preserve">The Prime Contractor is to fill out </t>
    </r>
    <r>
      <rPr>
        <b/>
        <sz val="14"/>
        <color theme="1"/>
        <rFont val="Arial"/>
        <family val="2"/>
      </rPr>
      <t xml:space="preserve">3.0 De Minimis Calculation Worksheet </t>
    </r>
  </si>
  <si>
    <r>
      <t xml:space="preserve">See </t>
    </r>
    <r>
      <rPr>
        <b/>
        <sz val="14"/>
        <color theme="1"/>
        <rFont val="Arial"/>
        <family val="2"/>
      </rPr>
      <t>3.0 De Minimis Calculation Worksheet</t>
    </r>
    <r>
      <rPr>
        <sz val="14"/>
        <color theme="1"/>
        <rFont val="Arial"/>
        <family val="2"/>
      </rPr>
      <t xml:space="preserve"> for more detailed instructions on how to enter the values and account for De Minimis Calculation values. </t>
    </r>
  </si>
  <si>
    <t>The Results Page also has a table to log all requests from initial request and any subsequent request made due to Change Orders</t>
  </si>
  <si>
    <t>All sheets must be printed and place in the project files in the event of an audit as request are made, reviewed and approved along with the required supporting documentation e.g. Invoices including transportation costs and Buy America Certificates of Compliance and Mill Certificates for Iron or Steel products.</t>
  </si>
  <si>
    <t>Calculated De Minimis Amount  NC (MP+CM)</t>
  </si>
  <si>
    <t>Calculated De Minimis Amount  I + S</t>
  </si>
  <si>
    <t>Actual De Minimis Value NC (MP+CM)</t>
  </si>
  <si>
    <t>Actual De Minimis Value NC (I + 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</si>
</sst>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quot;$&quot;* #,##0.00_);_(&quot;$&quot;* \(#,##0.00\);_(&quot;$&quot;* &quot;-&quot;??_);_(@_)"/>
    <numFmt numFmtId="43" formatCode="_(* #,##0.00_);_(* \(#,##0.00\);_(* &quot;-&quot;??_);_(@_)"/>
    <numFmt numFmtId="164" formatCode="0.000%"/>
    <numFmt numFmtId="165" formatCode="_(* #,##0.000_);_(* \(#,##0.000\);_(* &quot;-&quot;??_);_(@_)"/>
    <numFmt numFmtId="166" formatCode="m/d/yyyy;@"/>
    <numFmt numFmtId="167" formatCode="0."/>
    <numFmt numFmtId="168" formatCode="[$-10409]#,##0;\(#,##0\)"/>
  </numFmts>
  <fonts count="53" x14ac:knownFonts="1">
    <font>
      <sz val="11"/>
      <color theme="1"/>
      <name val="Calibri"/>
      <family val="2"/>
      <scheme val="minor"/>
    </font>
    <font>
      <sz val="8"/>
      <color rgb="FF000000"/>
      <name val="Segoe UI"/>
      <family val="2"/>
    </font>
    <font>
      <sz val="11"/>
      <color theme="1"/>
      <name val="Calibri"/>
      <family val="2"/>
      <scheme val="minor"/>
    </font>
    <font>
      <sz val="11"/>
      <color theme="1"/>
      <name val="Arial"/>
      <family val="2"/>
    </font>
    <font>
      <b/>
      <sz val="11"/>
      <color theme="1"/>
      <name val="Arial"/>
      <family val="2"/>
    </font>
    <font>
      <sz val="11"/>
      <color rgb="FF0070C0"/>
      <name val="Arial"/>
      <family val="2"/>
    </font>
    <font>
      <b/>
      <sz val="11"/>
      <color rgb="FF0070C0"/>
      <name val="Arial"/>
      <family val="2"/>
    </font>
    <font>
      <sz val="10"/>
      <color theme="1"/>
      <name val="Arial"/>
      <family val="2"/>
    </font>
    <font>
      <sz val="11"/>
      <color rgb="FFFF0000"/>
      <name val="Arial"/>
      <family val="2"/>
    </font>
    <font>
      <sz val="10"/>
      <color indexed="72"/>
      <name val="Verdana"/>
      <family val="2"/>
    </font>
    <font>
      <b/>
      <sz val="11"/>
      <color rgb="FF000000"/>
      <name val="Arial"/>
      <family val="2"/>
    </font>
    <font>
      <b/>
      <sz val="11"/>
      <color rgb="FF0D0D0D"/>
      <name val="Arial"/>
      <family val="2"/>
    </font>
    <font>
      <sz val="11"/>
      <color rgb="FF000000"/>
      <name val="Arial"/>
      <family val="2"/>
    </font>
    <font>
      <sz val="11"/>
      <name val="Arial"/>
      <family val="2"/>
    </font>
    <font>
      <sz val="11"/>
      <color rgb="FF4D4D4D"/>
      <name val="Arial"/>
      <family val="2"/>
    </font>
    <font>
      <b/>
      <sz val="11"/>
      <color rgb="FFFF0000"/>
      <name val="Arial"/>
      <family val="2"/>
    </font>
    <font>
      <b/>
      <u/>
      <sz val="11"/>
      <color theme="1"/>
      <name val="Arial"/>
      <family val="2"/>
    </font>
    <font>
      <b/>
      <sz val="12"/>
      <color theme="1"/>
      <name val="Arial"/>
      <family val="2"/>
    </font>
    <font>
      <b/>
      <sz val="12"/>
      <color rgb="FF0070C0"/>
      <name val="Arial"/>
      <family val="2"/>
    </font>
    <font>
      <b/>
      <sz val="11"/>
      <name val="Arial"/>
      <family val="2"/>
    </font>
    <font>
      <i/>
      <sz val="11"/>
      <name val="Arial"/>
      <family val="2"/>
    </font>
    <font>
      <b/>
      <i/>
      <u/>
      <sz val="11"/>
      <name val="Arial"/>
      <family val="2"/>
    </font>
    <font>
      <sz val="12"/>
      <color theme="1"/>
      <name val="Arial"/>
      <family val="2"/>
    </font>
    <font>
      <b/>
      <u/>
      <sz val="14"/>
      <color theme="1"/>
      <name val="Arial"/>
      <family val="2"/>
    </font>
    <font>
      <b/>
      <u/>
      <sz val="14"/>
      <name val="Arial"/>
      <family val="2"/>
    </font>
    <font>
      <b/>
      <u/>
      <sz val="11"/>
      <name val="Arial"/>
      <family val="2"/>
    </font>
    <font>
      <b/>
      <i/>
      <sz val="14"/>
      <name val="Arial"/>
      <family val="2"/>
    </font>
    <font>
      <b/>
      <sz val="14"/>
      <color rgb="FF0070C0"/>
      <name val="Arial"/>
      <family val="2"/>
    </font>
    <font>
      <sz val="12"/>
      <name val="Arial"/>
      <family val="2"/>
    </font>
    <font>
      <b/>
      <sz val="14"/>
      <color theme="1"/>
      <name val="Arial"/>
      <family val="2"/>
    </font>
    <font>
      <b/>
      <sz val="12"/>
      <name val="Arial"/>
      <family val="2"/>
    </font>
    <font>
      <b/>
      <u/>
      <sz val="11"/>
      <color rgb="FF0070C0"/>
      <name val="Arial"/>
      <family val="2"/>
    </font>
    <font>
      <sz val="9"/>
      <color indexed="81"/>
      <name val="Tahoma"/>
      <family val="2"/>
    </font>
    <font>
      <b/>
      <sz val="9"/>
      <color indexed="81"/>
      <name val="Tahoma"/>
      <family val="2"/>
    </font>
    <font>
      <sz val="14"/>
      <color theme="1"/>
      <name val="Arial"/>
      <family val="2"/>
    </font>
    <font>
      <b/>
      <u/>
      <sz val="11"/>
      <color rgb="FFFF0000"/>
      <name val="Arial"/>
      <family val="2"/>
    </font>
    <font>
      <b/>
      <u/>
      <sz val="12"/>
      <color theme="1"/>
      <name val="Arial"/>
      <family val="2"/>
    </font>
    <font>
      <b/>
      <sz val="9"/>
      <color indexed="81"/>
      <name val="Arial"/>
      <family val="2"/>
    </font>
    <font>
      <b/>
      <u/>
      <sz val="14"/>
      <color theme="0"/>
      <name val="Arial"/>
      <family val="2"/>
    </font>
    <font>
      <b/>
      <sz val="11"/>
      <color rgb="FF4D4D4D"/>
      <name val="Arial"/>
      <family val="2"/>
    </font>
    <font>
      <sz val="8"/>
      <name val="Calibri"/>
      <family val="2"/>
      <scheme val="minor"/>
    </font>
    <font>
      <b/>
      <u/>
      <sz val="9"/>
      <color indexed="81"/>
      <name val="Arial"/>
      <family val="2"/>
    </font>
    <font>
      <sz val="9"/>
      <color indexed="81"/>
      <name val="Arial"/>
      <family val="2"/>
    </font>
    <font>
      <b/>
      <sz val="9"/>
      <color indexed="10"/>
      <name val="Arial"/>
      <family val="2"/>
    </font>
    <font>
      <i/>
      <sz val="11"/>
      <color theme="1"/>
      <name val="Arial"/>
      <family val="2"/>
    </font>
    <font>
      <b/>
      <u/>
      <sz val="16"/>
      <color theme="0"/>
      <name val="Arial"/>
      <family val="2"/>
    </font>
    <font>
      <b/>
      <sz val="16"/>
      <color theme="0"/>
      <name val="Arial"/>
      <family val="2"/>
    </font>
    <font>
      <sz val="16"/>
      <color theme="1"/>
      <name val="Arial"/>
      <family val="2"/>
    </font>
    <font>
      <b/>
      <sz val="14"/>
      <color rgb="FFFF0000"/>
      <name val="Arial"/>
      <family val="2"/>
    </font>
    <font>
      <b/>
      <u/>
      <sz val="16"/>
      <color theme="1"/>
      <name val="Arial"/>
      <family val="2"/>
    </font>
    <font>
      <sz val="14"/>
      <name val="Arial"/>
      <family val="2"/>
    </font>
    <font>
      <sz val="14"/>
      <color rgb="FFFF0000"/>
      <name val="Arial"/>
      <family val="2"/>
    </font>
    <font>
      <u/>
      <sz val="14"/>
      <color theme="1"/>
      <name val="Arial"/>
      <family val="2"/>
    </font>
  </fonts>
  <fills count="6">
    <fill>
      <patternFill patternType="none"/>
    </fill>
    <fill>
      <patternFill patternType="gray125"/>
    </fill>
    <fill>
      <patternFill patternType="solid">
        <fgColor rgb="FFFFFF00"/>
        <bgColor indexed="64"/>
      </patternFill>
    </fill>
    <fill>
      <patternFill patternType="solid">
        <fgColor theme="0" tint="-0.14999847407452621"/>
        <bgColor indexed="64"/>
      </patternFill>
    </fill>
    <fill>
      <patternFill patternType="solid">
        <fgColor theme="0"/>
        <bgColor indexed="64"/>
      </patternFill>
    </fill>
    <fill>
      <patternFill patternType="solid">
        <fgColor theme="1"/>
        <bgColor indexed="64"/>
      </patternFill>
    </fill>
  </fills>
  <borders count="50">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rgb="FF000000"/>
      </right>
      <top style="thin">
        <color rgb="FF000000"/>
      </top>
      <bottom style="thin">
        <color rgb="FF000000"/>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style="medium">
        <color indexed="64"/>
      </left>
      <right style="thin">
        <color rgb="FF000000"/>
      </right>
      <top style="medium">
        <color indexed="64"/>
      </top>
      <bottom style="thin">
        <color rgb="FF000000"/>
      </bottom>
      <diagonal/>
    </border>
    <border>
      <left style="thin">
        <color rgb="FF000000"/>
      </left>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right style="thin">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thin">
        <color indexed="64"/>
      </right>
      <top/>
      <bottom/>
      <diagonal/>
    </border>
    <border>
      <left/>
      <right/>
      <top style="thin">
        <color indexed="64"/>
      </top>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medium">
        <color indexed="64"/>
      </right>
      <top/>
      <bottom/>
      <diagonal/>
    </border>
  </borders>
  <cellStyleXfs count="6">
    <xf numFmtId="0" fontId="0" fillId="0" borderId="0"/>
    <xf numFmtId="44"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0" fontId="9" fillId="0" borderId="0"/>
    <xf numFmtId="0" fontId="2" fillId="0" borderId="0"/>
  </cellStyleXfs>
  <cellXfs count="321">
    <xf numFmtId="0" fontId="0" fillId="0" borderId="0" xfId="0"/>
    <xf numFmtId="0" fontId="3" fillId="0" borderId="0" xfId="0" applyFont="1"/>
    <xf numFmtId="0" fontId="13" fillId="0" borderId="0" xfId="0" applyFont="1"/>
    <xf numFmtId="0" fontId="13" fillId="3" borderId="1" xfId="0" applyFont="1" applyFill="1" applyBorder="1" applyProtection="1">
      <protection locked="0"/>
    </xf>
    <xf numFmtId="0" fontId="3" fillId="3" borderId="13" xfId="0" applyFont="1" applyFill="1" applyBorder="1" applyAlignment="1" applyProtection="1">
      <alignment horizontal="center"/>
      <protection locked="0"/>
    </xf>
    <xf numFmtId="0" fontId="3" fillId="3" borderId="14" xfId="0" applyFont="1" applyFill="1" applyBorder="1" applyAlignment="1" applyProtection="1">
      <alignment horizontal="center"/>
      <protection locked="0"/>
    </xf>
    <xf numFmtId="44" fontId="3" fillId="3" borderId="14" xfId="1" applyFont="1" applyFill="1" applyBorder="1" applyAlignment="1" applyProtection="1">
      <alignment horizontal="center"/>
      <protection locked="0"/>
    </xf>
    <xf numFmtId="0" fontId="3" fillId="3" borderId="4" xfId="0" applyFont="1" applyFill="1" applyBorder="1" applyAlignment="1" applyProtection="1">
      <alignment horizontal="center"/>
      <protection locked="0"/>
    </xf>
    <xf numFmtId="0" fontId="3" fillId="3" borderId="2" xfId="0" applyFont="1" applyFill="1" applyBorder="1" applyAlignment="1" applyProtection="1">
      <alignment horizontal="center"/>
      <protection locked="0"/>
    </xf>
    <xf numFmtId="44" fontId="3" fillId="3" borderId="2" xfId="1" applyFont="1" applyFill="1" applyBorder="1" applyAlignment="1" applyProtection="1">
      <alignment horizontal="center"/>
      <protection locked="0"/>
    </xf>
    <xf numFmtId="0" fontId="3" fillId="3" borderId="5" xfId="0" applyFont="1" applyFill="1" applyBorder="1" applyAlignment="1" applyProtection="1">
      <alignment horizontal="center"/>
      <protection locked="0"/>
    </xf>
    <xf numFmtId="0" fontId="3" fillId="3" borderId="6" xfId="0" applyFont="1" applyFill="1" applyBorder="1" applyAlignment="1" applyProtection="1">
      <alignment horizontal="center"/>
      <protection locked="0"/>
    </xf>
    <xf numFmtId="44" fontId="3" fillId="3" borderId="6" xfId="1" applyFont="1" applyFill="1" applyBorder="1" applyAlignment="1" applyProtection="1">
      <alignment horizontal="center"/>
      <protection locked="0"/>
    </xf>
    <xf numFmtId="44" fontId="3" fillId="3" borderId="15" xfId="1" applyFont="1" applyFill="1" applyBorder="1" applyAlignment="1" applyProtection="1">
      <alignment horizontal="center"/>
      <protection locked="0"/>
    </xf>
    <xf numFmtId="44" fontId="3" fillId="3" borderId="16" xfId="1" applyFont="1" applyFill="1" applyBorder="1" applyAlignment="1" applyProtection="1">
      <alignment horizontal="center"/>
      <protection locked="0"/>
    </xf>
    <xf numFmtId="44" fontId="3" fillId="3" borderId="16" xfId="1" applyFont="1" applyFill="1" applyBorder="1" applyProtection="1">
      <protection locked="0"/>
    </xf>
    <xf numFmtId="44" fontId="3" fillId="3" borderId="18" xfId="1" applyFont="1" applyFill="1" applyBorder="1" applyProtection="1">
      <protection locked="0"/>
    </xf>
    <xf numFmtId="0" fontId="19" fillId="3" borderId="14" xfId="0" applyFont="1" applyFill="1" applyBorder="1" applyAlignment="1" applyProtection="1">
      <alignment horizontal="center"/>
      <protection locked="0"/>
    </xf>
    <xf numFmtId="0" fontId="19" fillId="3" borderId="2" xfId="0" applyFont="1" applyFill="1" applyBorder="1" applyAlignment="1" applyProtection="1">
      <alignment horizontal="center"/>
      <protection locked="0"/>
    </xf>
    <xf numFmtId="0" fontId="19" fillId="3" borderId="6" xfId="0" applyFont="1" applyFill="1" applyBorder="1" applyAlignment="1" applyProtection="1">
      <alignment horizontal="center"/>
      <protection locked="0"/>
    </xf>
    <xf numFmtId="44" fontId="10" fillId="0" borderId="11" xfId="1" applyFont="1" applyFill="1" applyBorder="1" applyAlignment="1" applyProtection="1">
      <alignment horizontal="center" vertical="center" wrapText="1" readingOrder="1"/>
    </xf>
    <xf numFmtId="44" fontId="7" fillId="0" borderId="28" xfId="1" applyFont="1" applyBorder="1" applyProtection="1"/>
    <xf numFmtId="44" fontId="7" fillId="0" borderId="28" xfId="1" applyFont="1" applyBorder="1" applyAlignment="1" applyProtection="1">
      <alignment horizontal="center"/>
    </xf>
    <xf numFmtId="44" fontId="7" fillId="0" borderId="29" xfId="1" applyFont="1" applyBorder="1" applyProtection="1"/>
    <xf numFmtId="44" fontId="7" fillId="0" borderId="29" xfId="1" applyFont="1" applyBorder="1" applyAlignment="1" applyProtection="1">
      <alignment horizontal="center"/>
    </xf>
    <xf numFmtId="44" fontId="7" fillId="0" borderId="30" xfId="1" applyFont="1" applyBorder="1" applyProtection="1"/>
    <xf numFmtId="44" fontId="7" fillId="0" borderId="30" xfId="1" applyFont="1" applyBorder="1" applyAlignment="1" applyProtection="1">
      <alignment horizontal="center"/>
    </xf>
    <xf numFmtId="44" fontId="7" fillId="0" borderId="31" xfId="1" applyFont="1" applyBorder="1" applyProtection="1"/>
    <xf numFmtId="44" fontId="7" fillId="0" borderId="31" xfId="1" applyFont="1" applyBorder="1" applyAlignment="1" applyProtection="1">
      <alignment horizontal="center"/>
    </xf>
    <xf numFmtId="0" fontId="13" fillId="4" borderId="0" xfId="0" applyFont="1" applyFill="1"/>
    <xf numFmtId="0" fontId="13" fillId="4" borderId="0" xfId="0" applyFont="1" applyFill="1" applyAlignment="1">
      <alignment horizontal="left"/>
    </xf>
    <xf numFmtId="166" fontId="13" fillId="3" borderId="14" xfId="0" applyNumberFormat="1" applyFont="1" applyFill="1" applyBorder="1" applyProtection="1">
      <protection locked="0"/>
    </xf>
    <xf numFmtId="166" fontId="13" fillId="3" borderId="2" xfId="0" applyNumberFormat="1" applyFont="1" applyFill="1" applyBorder="1" applyProtection="1">
      <protection locked="0"/>
    </xf>
    <xf numFmtId="44" fontId="16" fillId="0" borderId="0" xfId="1" applyFont="1" applyProtection="1"/>
    <xf numFmtId="0" fontId="13" fillId="0" borderId="0" xfId="0" applyFont="1" applyAlignment="1">
      <alignment horizontal="left"/>
    </xf>
    <xf numFmtId="0" fontId="3" fillId="3" borderId="14" xfId="0" applyFont="1" applyFill="1" applyBorder="1" applyAlignment="1" applyProtection="1">
      <alignment horizontal="left" wrapText="1"/>
      <protection locked="0"/>
    </xf>
    <xf numFmtId="0" fontId="3" fillId="3" borderId="2" xfId="0" applyFont="1" applyFill="1" applyBorder="1" applyAlignment="1" applyProtection="1">
      <alignment horizontal="left" wrapText="1"/>
      <protection locked="0"/>
    </xf>
    <xf numFmtId="0" fontId="3" fillId="3" borderId="6" xfId="0" applyFont="1" applyFill="1" applyBorder="1" applyAlignment="1" applyProtection="1">
      <alignment horizontal="left" wrapText="1"/>
      <protection locked="0"/>
    </xf>
    <xf numFmtId="0" fontId="20" fillId="4" borderId="0" xfId="0" applyFont="1" applyFill="1" applyAlignment="1">
      <alignment horizontal="left" vertical="center" wrapText="1"/>
    </xf>
    <xf numFmtId="0" fontId="13" fillId="4" borderId="3" xfId="0" applyFont="1" applyFill="1" applyBorder="1"/>
    <xf numFmtId="0" fontId="13" fillId="4" borderId="0" xfId="0" applyFont="1" applyFill="1" applyAlignment="1">
      <alignment horizontal="left" vertical="center" wrapText="1"/>
    </xf>
    <xf numFmtId="0" fontId="19" fillId="4" borderId="0" xfId="0" applyFont="1" applyFill="1" applyAlignment="1">
      <alignment horizontal="left"/>
    </xf>
    <xf numFmtId="0" fontId="13" fillId="0" borderId="0" xfId="0" applyFont="1" applyAlignment="1">
      <alignment horizontal="center"/>
    </xf>
    <xf numFmtId="0" fontId="19" fillId="4" borderId="0" xfId="0" applyFont="1" applyFill="1" applyAlignment="1">
      <alignment horizontal="center"/>
    </xf>
    <xf numFmtId="0" fontId="19" fillId="4" borderId="1" xfId="0" applyFont="1" applyFill="1" applyBorder="1"/>
    <xf numFmtId="14" fontId="19" fillId="4" borderId="1" xfId="0" applyNumberFormat="1" applyFont="1" applyFill="1" applyBorder="1"/>
    <xf numFmtId="0" fontId="29" fillId="0" borderId="0" xfId="0" applyFont="1"/>
    <xf numFmtId="0" fontId="23" fillId="0" borderId="0" xfId="0" applyFont="1"/>
    <xf numFmtId="0" fontId="22" fillId="0" borderId="0" xfId="0" applyFont="1"/>
    <xf numFmtId="0" fontId="28" fillId="0" borderId="0" xfId="0" applyFont="1"/>
    <xf numFmtId="0" fontId="36" fillId="0" borderId="0" xfId="0" applyFont="1"/>
    <xf numFmtId="0" fontId="16" fillId="0" borderId="0" xfId="0" applyFont="1"/>
    <xf numFmtId="0" fontId="16" fillId="0" borderId="0" xfId="0" applyFont="1" applyAlignment="1">
      <alignment horizontal="center"/>
    </xf>
    <xf numFmtId="0" fontId="18" fillId="0" borderId="0" xfId="0" applyFont="1"/>
    <xf numFmtId="0" fontId="19" fillId="0" borderId="0" xfId="0" applyFont="1"/>
    <xf numFmtId="0" fontId="19" fillId="3" borderId="2" xfId="0" applyFont="1" applyFill="1" applyBorder="1"/>
    <xf numFmtId="0" fontId="30" fillId="0" borderId="0" xfId="0" applyFont="1"/>
    <xf numFmtId="0" fontId="4" fillId="2" borderId="2" xfId="0" applyFont="1" applyFill="1" applyBorder="1"/>
    <xf numFmtId="0" fontId="6" fillId="0" borderId="0" xfId="0" applyFont="1"/>
    <xf numFmtId="0" fontId="26" fillId="0" borderId="0" xfId="0" applyFont="1"/>
    <xf numFmtId="0" fontId="27" fillId="0" borderId="0" xfId="0" applyFont="1"/>
    <xf numFmtId="0" fontId="4" fillId="0" borderId="17" xfId="4" applyFont="1" applyBorder="1" applyAlignment="1">
      <alignment horizontal="center" vertical="center" wrapText="1"/>
    </xf>
    <xf numFmtId="0" fontId="4" fillId="0" borderId="10" xfId="4" applyFont="1" applyBorder="1" applyAlignment="1">
      <alignment horizontal="center" vertical="center" wrapText="1"/>
    </xf>
    <xf numFmtId="0" fontId="4" fillId="0" borderId="10" xfId="0" applyFont="1" applyBorder="1" applyAlignment="1">
      <alignment horizontal="center" vertical="center"/>
    </xf>
    <xf numFmtId="0" fontId="4" fillId="0" borderId="12" xfId="0" applyFont="1" applyBorder="1" applyAlignment="1">
      <alignment horizontal="center" vertical="center"/>
    </xf>
    <xf numFmtId="0" fontId="19" fillId="0" borderId="12"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23" xfId="0" applyFont="1" applyBorder="1" applyAlignment="1">
      <alignment horizontal="center"/>
    </xf>
    <xf numFmtId="0" fontId="4" fillId="0" borderId="10" xfId="0" applyFont="1" applyBorder="1" applyAlignment="1">
      <alignment horizontal="center"/>
    </xf>
    <xf numFmtId="0" fontId="4" fillId="0" borderId="2" xfId="0" applyFont="1" applyBorder="1" applyAlignment="1">
      <alignment horizontal="center"/>
    </xf>
    <xf numFmtId="0" fontId="4" fillId="0" borderId="6" xfId="0" applyFont="1" applyBorder="1" applyAlignment="1">
      <alignment horizontal="center"/>
    </xf>
    <xf numFmtId="0" fontId="4" fillId="0" borderId="0" xfId="0" applyFont="1"/>
    <xf numFmtId="0" fontId="4" fillId="0" borderId="7" xfId="0" applyFont="1" applyBorder="1"/>
    <xf numFmtId="44" fontId="4" fillId="0" borderId="0" xfId="0" applyNumberFormat="1" applyFont="1"/>
    <xf numFmtId="0" fontId="4" fillId="0" borderId="0" xfId="0" applyFont="1" applyAlignment="1">
      <alignment horizontal="center"/>
    </xf>
    <xf numFmtId="0" fontId="19" fillId="0" borderId="1" xfId="0" applyFont="1" applyBorder="1"/>
    <xf numFmtId="14" fontId="19" fillId="0" borderId="1" xfId="0" applyNumberFormat="1" applyFont="1" applyBorder="1" applyAlignment="1">
      <alignment horizontal="center"/>
    </xf>
    <xf numFmtId="0" fontId="13" fillId="4" borderId="1" xfId="0" applyFont="1" applyFill="1" applyBorder="1"/>
    <xf numFmtId="0" fontId="19" fillId="4" borderId="1" xfId="0" applyFont="1" applyFill="1" applyBorder="1" applyAlignment="1">
      <alignment horizontal="center"/>
    </xf>
    <xf numFmtId="0" fontId="19" fillId="4" borderId="0" xfId="0" applyFont="1" applyFill="1"/>
    <xf numFmtId="44" fontId="19" fillId="4" borderId="0" xfId="0" applyNumberFormat="1" applyFont="1" applyFill="1"/>
    <xf numFmtId="37" fontId="19" fillId="4" borderId="0" xfId="0" applyNumberFormat="1" applyFont="1" applyFill="1" applyAlignment="1">
      <alignment horizontal="center"/>
    </xf>
    <xf numFmtId="44" fontId="13" fillId="4" borderId="0" xfId="0" applyNumberFormat="1" applyFont="1" applyFill="1"/>
    <xf numFmtId="0" fontId="19" fillId="4" borderId="20" xfId="0" applyFont="1" applyFill="1" applyBorder="1" applyAlignment="1">
      <alignment horizontal="center"/>
    </xf>
    <xf numFmtId="167" fontId="13" fillId="4" borderId="0" xfId="0" applyNumberFormat="1" applyFont="1" applyFill="1"/>
    <xf numFmtId="44" fontId="13" fillId="0" borderId="0" xfId="0" applyNumberFormat="1" applyFont="1"/>
    <xf numFmtId="14" fontId="19" fillId="4" borderId="1" xfId="0" applyNumberFormat="1" applyFont="1" applyFill="1" applyBorder="1" applyAlignment="1">
      <alignment horizontal="center"/>
    </xf>
    <xf numFmtId="37" fontId="19" fillId="3" borderId="0" xfId="0" applyNumberFormat="1" applyFont="1" applyFill="1" applyAlignment="1" applyProtection="1">
      <alignment horizontal="center"/>
      <protection locked="0"/>
    </xf>
    <xf numFmtId="44" fontId="4" fillId="0" borderId="0" xfId="1" applyFont="1" applyProtection="1"/>
    <xf numFmtId="0" fontId="35" fillId="0" borderId="0" xfId="0" applyFont="1" applyAlignment="1">
      <alignment horizontal="left"/>
    </xf>
    <xf numFmtId="0" fontId="13" fillId="3" borderId="2" xfId="0" applyFont="1" applyFill="1" applyBorder="1"/>
    <xf numFmtId="0" fontId="5" fillId="0" borderId="0" xfId="0" applyFont="1"/>
    <xf numFmtId="0" fontId="8" fillId="0" borderId="0" xfId="0" applyFont="1"/>
    <xf numFmtId="0" fontId="25" fillId="0" borderId="0" xfId="0" applyFont="1"/>
    <xf numFmtId="0" fontId="8" fillId="0" borderId="0" xfId="0" applyFont="1" applyAlignment="1">
      <alignment horizontal="left"/>
    </xf>
    <xf numFmtId="0" fontId="3" fillId="2" borderId="2" xfId="0" applyFont="1" applyFill="1" applyBorder="1"/>
    <xf numFmtId="0" fontId="3" fillId="0" borderId="0" xfId="0" applyFont="1" applyAlignment="1">
      <alignment horizontal="left"/>
    </xf>
    <xf numFmtId="0" fontId="13" fillId="2" borderId="2" xfId="0" applyFont="1" applyFill="1" applyBorder="1"/>
    <xf numFmtId="0" fontId="5" fillId="2" borderId="2" xfId="0" applyFont="1" applyFill="1" applyBorder="1"/>
    <xf numFmtId="0" fontId="3" fillId="0" borderId="0" xfId="0" applyFont="1" applyAlignment="1">
      <alignment wrapText="1"/>
    </xf>
    <xf numFmtId="0" fontId="4" fillId="0" borderId="41" xfId="0" applyFont="1" applyBorder="1" applyAlignment="1">
      <alignment horizontal="center" vertical="center"/>
    </xf>
    <xf numFmtId="0" fontId="11" fillId="0" borderId="17" xfId="0" applyFont="1" applyBorder="1" applyAlignment="1">
      <alignment horizontal="center" vertical="center" wrapText="1" readingOrder="1"/>
    </xf>
    <xf numFmtId="0" fontId="11" fillId="0" borderId="10" xfId="0" applyFont="1" applyBorder="1" applyAlignment="1">
      <alignment horizontal="center" vertical="center" wrapText="1" readingOrder="1"/>
    </xf>
    <xf numFmtId="44" fontId="11" fillId="0" borderId="10" xfId="1" applyFont="1" applyFill="1" applyBorder="1" applyAlignment="1" applyProtection="1">
      <alignment horizontal="center" vertical="center" wrapText="1" readingOrder="1"/>
    </xf>
    <xf numFmtId="44" fontId="19" fillId="0" borderId="10" xfId="1" applyFont="1" applyFill="1" applyBorder="1" applyAlignment="1" applyProtection="1">
      <alignment horizontal="center" vertical="center" wrapText="1" readingOrder="1"/>
    </xf>
    <xf numFmtId="44" fontId="11" fillId="0" borderId="12" xfId="1" applyFont="1" applyFill="1" applyBorder="1" applyAlignment="1" applyProtection="1">
      <alignment horizontal="center" vertical="center" wrapText="1" readingOrder="1"/>
    </xf>
    <xf numFmtId="0" fontId="4" fillId="0" borderId="12" xfId="0" applyFont="1" applyBorder="1" applyAlignment="1">
      <alignment horizontal="center" vertical="center" wrapText="1"/>
    </xf>
    <xf numFmtId="44" fontId="10" fillId="0" borderId="10" xfId="1" applyFont="1" applyFill="1" applyBorder="1" applyAlignment="1" applyProtection="1">
      <alignment horizontal="center" vertical="center" wrapText="1" readingOrder="1"/>
    </xf>
    <xf numFmtId="44" fontId="10" fillId="0" borderId="19" xfId="1" applyFont="1" applyFill="1" applyBorder="1" applyAlignment="1" applyProtection="1">
      <alignment horizontal="center" vertical="center" wrapText="1" readingOrder="1"/>
    </xf>
    <xf numFmtId="0" fontId="4" fillId="0" borderId="11" xfId="0" applyFont="1" applyBorder="1" applyAlignment="1">
      <alignment horizontal="center"/>
    </xf>
    <xf numFmtId="0" fontId="3" fillId="0" borderId="29" xfId="0" applyFont="1" applyBorder="1" applyAlignment="1">
      <alignment horizontal="center"/>
    </xf>
    <xf numFmtId="0" fontId="4" fillId="0" borderId="14" xfId="0" applyFont="1" applyBorder="1" applyAlignment="1">
      <alignment horizontal="center"/>
    </xf>
    <xf numFmtId="44" fontId="3" fillId="0" borderId="28" xfId="1" applyFont="1" applyBorder="1" applyProtection="1"/>
    <xf numFmtId="44" fontId="3" fillId="0" borderId="28" xfId="1" applyFont="1" applyBorder="1" applyAlignment="1" applyProtection="1">
      <alignment horizontal="center"/>
    </xf>
    <xf numFmtId="0" fontId="3" fillId="0" borderId="49" xfId="0" applyFont="1" applyBorder="1"/>
    <xf numFmtId="44" fontId="3" fillId="0" borderId="0" xfId="1" applyFont="1" applyProtection="1"/>
    <xf numFmtId="0" fontId="3" fillId="0" borderId="30" xfId="0" applyFont="1" applyBorder="1" applyAlignment="1">
      <alignment horizontal="center"/>
    </xf>
    <xf numFmtId="44" fontId="3" fillId="0" borderId="30" xfId="1" applyFont="1" applyBorder="1" applyProtection="1"/>
    <xf numFmtId="44" fontId="3" fillId="0" borderId="30" xfId="1" applyFont="1" applyBorder="1" applyAlignment="1" applyProtection="1">
      <alignment horizontal="center"/>
    </xf>
    <xf numFmtId="44" fontId="3" fillId="0" borderId="31" xfId="1" applyFont="1" applyBorder="1" applyProtection="1"/>
    <xf numFmtId="44" fontId="3" fillId="0" borderId="31" xfId="1" applyFont="1" applyBorder="1" applyAlignment="1" applyProtection="1">
      <alignment horizontal="center"/>
    </xf>
    <xf numFmtId="1" fontId="3" fillId="0" borderId="0" xfId="0" applyNumberFormat="1" applyFont="1"/>
    <xf numFmtId="0" fontId="3" fillId="0" borderId="0" xfId="0" applyFont="1" applyAlignment="1">
      <alignment horizontal="center"/>
    </xf>
    <xf numFmtId="44" fontId="4" fillId="0" borderId="0" xfId="1" applyFont="1" applyAlignment="1" applyProtection="1">
      <alignment horizontal="center" vertical="center" wrapText="1"/>
    </xf>
    <xf numFmtId="0" fontId="4" fillId="0" borderId="42" xfId="0" applyFont="1" applyBorder="1" applyAlignment="1">
      <alignment horizontal="center"/>
    </xf>
    <xf numFmtId="0" fontId="4" fillId="0" borderId="0" xfId="0" applyFont="1" applyAlignment="1">
      <alignment horizontal="center" vertical="center"/>
    </xf>
    <xf numFmtId="44" fontId="4" fillId="0" borderId="0" xfId="0" applyNumberFormat="1" applyFont="1" applyAlignment="1">
      <alignment horizontal="center" vertical="center"/>
    </xf>
    <xf numFmtId="44" fontId="4" fillId="0" borderId="0" xfId="1" applyFont="1" applyAlignment="1" applyProtection="1">
      <alignment horizontal="center" vertical="center"/>
    </xf>
    <xf numFmtId="44" fontId="19" fillId="0" borderId="0" xfId="0" applyNumberFormat="1" applyFont="1"/>
    <xf numFmtId="44" fontId="4" fillId="0" borderId="0" xfId="1" applyFont="1" applyAlignment="1" applyProtection="1">
      <alignment horizontal="center"/>
    </xf>
    <xf numFmtId="44" fontId="19" fillId="0" borderId="0" xfId="0" applyNumberFormat="1" applyFont="1" applyAlignment="1">
      <alignment horizontal="center"/>
    </xf>
    <xf numFmtId="0" fontId="4" fillId="0" borderId="1" xfId="0" applyFont="1" applyBorder="1"/>
    <xf numFmtId="0" fontId="4" fillId="0" borderId="1" xfId="0" applyFont="1" applyBorder="1" applyAlignment="1">
      <alignment horizontal="center"/>
    </xf>
    <xf numFmtId="44" fontId="3" fillId="0" borderId="0" xfId="1" applyFont="1" applyAlignment="1" applyProtection="1">
      <alignment horizontal="center"/>
    </xf>
    <xf numFmtId="0" fontId="4" fillId="0" borderId="0" xfId="0" applyFont="1" applyAlignment="1">
      <alignment horizontal="left" wrapText="1"/>
    </xf>
    <xf numFmtId="44" fontId="6" fillId="0" borderId="0" xfId="1" applyFont="1" applyProtection="1"/>
    <xf numFmtId="44" fontId="25" fillId="0" borderId="0" xfId="0" applyNumberFormat="1" applyFont="1"/>
    <xf numFmtId="49" fontId="6" fillId="0" borderId="0" xfId="0" applyNumberFormat="1" applyFont="1"/>
    <xf numFmtId="10" fontId="6" fillId="0" borderId="0" xfId="2" applyNumberFormat="1" applyFont="1" applyProtection="1"/>
    <xf numFmtId="44" fontId="19" fillId="0" borderId="0" xfId="1" applyFont="1" applyFill="1" applyProtection="1"/>
    <xf numFmtId="0" fontId="15" fillId="0" borderId="0" xfId="0" applyFont="1"/>
    <xf numFmtId="165" fontId="4" fillId="0" borderId="0" xfId="3" applyNumberFormat="1" applyFont="1" applyProtection="1"/>
    <xf numFmtId="10" fontId="19" fillId="0" borderId="0" xfId="2" applyNumberFormat="1" applyFont="1" applyProtection="1"/>
    <xf numFmtId="44" fontId="15" fillId="0" borderId="0" xfId="1" applyFont="1" applyProtection="1"/>
    <xf numFmtId="44" fontId="15" fillId="0" borderId="0" xfId="0" applyNumberFormat="1" applyFont="1"/>
    <xf numFmtId="44" fontId="19" fillId="0" borderId="0" xfId="0" applyNumberFormat="1" applyFont="1" applyAlignment="1">
      <alignment horizontal="center" vertical="center"/>
    </xf>
    <xf numFmtId="44" fontId="4" fillId="0" borderId="0" xfId="0" applyNumberFormat="1" applyFont="1" applyAlignment="1">
      <alignment horizontal="center"/>
    </xf>
    <xf numFmtId="44" fontId="8" fillId="0" borderId="0" xfId="1" applyFont="1" applyAlignment="1" applyProtection="1">
      <alignment vertical="center" wrapText="1"/>
    </xf>
    <xf numFmtId="0" fontId="6" fillId="0" borderId="0" xfId="0" applyFont="1" applyAlignment="1">
      <alignment horizontal="center"/>
    </xf>
    <xf numFmtId="164" fontId="3" fillId="0" borderId="0" xfId="2" applyNumberFormat="1" applyFont="1" applyProtection="1"/>
    <xf numFmtId="44" fontId="3" fillId="0" borderId="0" xfId="0" applyNumberFormat="1" applyFont="1"/>
    <xf numFmtId="44" fontId="8" fillId="0" borderId="0" xfId="1" applyFont="1" applyProtection="1"/>
    <xf numFmtId="1" fontId="12" fillId="3" borderId="37" xfId="0" applyNumberFormat="1" applyFont="1" applyFill="1" applyBorder="1" applyAlignment="1" applyProtection="1">
      <alignment horizontal="center" shrinkToFit="1"/>
      <protection locked="0"/>
    </xf>
    <xf numFmtId="1" fontId="12" fillId="3" borderId="38" xfId="0" applyNumberFormat="1" applyFont="1" applyFill="1" applyBorder="1" applyAlignment="1" applyProtection="1">
      <alignment horizontal="center" shrinkToFit="1"/>
      <protection locked="0"/>
    </xf>
    <xf numFmtId="0" fontId="13" fillId="3" borderId="38" xfId="0" applyFont="1" applyFill="1" applyBorder="1" applyAlignment="1" applyProtection="1">
      <alignment wrapText="1"/>
      <protection locked="0"/>
    </xf>
    <xf numFmtId="0" fontId="13" fillId="3" borderId="39" xfId="0" applyFont="1" applyFill="1" applyBorder="1" applyAlignment="1" applyProtection="1">
      <alignment horizontal="center" wrapText="1"/>
      <protection locked="0"/>
    </xf>
    <xf numFmtId="44" fontId="14" fillId="3" borderId="14" xfId="1" applyFont="1" applyFill="1" applyBorder="1" applyAlignment="1" applyProtection="1">
      <alignment horizontal="center" wrapText="1" readingOrder="1"/>
      <protection locked="0"/>
    </xf>
    <xf numFmtId="44" fontId="12" fillId="3" borderId="2" xfId="1" applyFont="1" applyFill="1" applyBorder="1" applyAlignment="1" applyProtection="1">
      <alignment horizontal="center" wrapText="1" readingOrder="1"/>
      <protection locked="0"/>
    </xf>
    <xf numFmtId="44" fontId="13" fillId="3" borderId="14" xfId="1" applyFont="1" applyFill="1" applyBorder="1" applyAlignment="1" applyProtection="1">
      <alignment horizontal="center" wrapText="1" readingOrder="1"/>
      <protection locked="0"/>
    </xf>
    <xf numFmtId="44" fontId="12" fillId="3" borderId="14" xfId="1" applyFont="1" applyFill="1" applyBorder="1" applyAlignment="1" applyProtection="1">
      <alignment horizontal="center" wrapText="1" readingOrder="1"/>
      <protection locked="0"/>
    </xf>
    <xf numFmtId="0" fontId="4" fillId="3" borderId="14" xfId="0" applyFont="1" applyFill="1" applyBorder="1" applyAlignment="1" applyProtection="1">
      <alignment horizontal="center"/>
      <protection locked="0"/>
    </xf>
    <xf numFmtId="1" fontId="12" fillId="3" borderId="34" xfId="0" applyNumberFormat="1" applyFont="1" applyFill="1" applyBorder="1" applyAlignment="1" applyProtection="1">
      <alignment horizontal="center" shrinkToFit="1"/>
      <protection locked="0"/>
    </xf>
    <xf numFmtId="1" fontId="12" fillId="3" borderId="22" xfId="0" applyNumberFormat="1" applyFont="1" applyFill="1" applyBorder="1" applyAlignment="1" applyProtection="1">
      <alignment horizontal="center" shrinkToFit="1"/>
      <protection locked="0"/>
    </xf>
    <xf numFmtId="0" fontId="13" fillId="3" borderId="22" xfId="0" applyFont="1" applyFill="1" applyBorder="1" applyAlignment="1" applyProtection="1">
      <alignment wrapText="1"/>
      <protection locked="0"/>
    </xf>
    <xf numFmtId="0" fontId="13" fillId="3" borderId="21" xfId="0" applyFont="1" applyFill="1" applyBorder="1" applyAlignment="1" applyProtection="1">
      <alignment horizontal="center" wrapText="1"/>
      <protection locked="0"/>
    </xf>
    <xf numFmtId="44" fontId="14" fillId="3" borderId="2" xfId="1" applyFont="1" applyFill="1" applyBorder="1" applyAlignment="1" applyProtection="1">
      <alignment horizontal="center" wrapText="1" readingOrder="1"/>
      <protection locked="0"/>
    </xf>
    <xf numFmtId="44" fontId="13" fillId="3" borderId="9" xfId="1" applyFont="1" applyFill="1" applyBorder="1" applyAlignment="1" applyProtection="1">
      <alignment horizontal="center" wrapText="1" readingOrder="1"/>
      <protection locked="0"/>
    </xf>
    <xf numFmtId="44" fontId="12" fillId="3" borderId="9" xfId="1" applyFont="1" applyFill="1" applyBorder="1" applyAlignment="1" applyProtection="1">
      <alignment horizontal="center" wrapText="1" readingOrder="1"/>
      <protection locked="0"/>
    </xf>
    <xf numFmtId="0" fontId="4" fillId="3" borderId="9" xfId="0" applyFont="1" applyFill="1" applyBorder="1" applyAlignment="1" applyProtection="1">
      <alignment horizontal="center"/>
      <protection locked="0"/>
    </xf>
    <xf numFmtId="44" fontId="13" fillId="3" borderId="2" xfId="1" applyFont="1" applyFill="1" applyBorder="1" applyAlignment="1" applyProtection="1">
      <alignment horizontal="center" wrapText="1" readingOrder="1"/>
      <protection locked="0"/>
    </xf>
    <xf numFmtId="0" fontId="4" fillId="3" borderId="2" xfId="0" applyFont="1" applyFill="1" applyBorder="1" applyAlignment="1" applyProtection="1">
      <alignment horizontal="center"/>
      <protection locked="0"/>
    </xf>
    <xf numFmtId="3" fontId="12" fillId="3" borderId="22" xfId="0" applyNumberFormat="1" applyFont="1" applyFill="1" applyBorder="1" applyAlignment="1" applyProtection="1">
      <alignment horizontal="center" shrinkToFit="1"/>
      <protection locked="0"/>
    </xf>
    <xf numFmtId="0" fontId="12" fillId="3" borderId="4" xfId="0" applyFont="1" applyFill="1" applyBorder="1" applyAlignment="1" applyProtection="1">
      <alignment horizontal="center" wrapText="1" readingOrder="1"/>
      <protection locked="0"/>
    </xf>
    <xf numFmtId="0" fontId="12" fillId="3" borderId="32" xfId="0" applyFont="1" applyFill="1" applyBorder="1" applyAlignment="1" applyProtection="1">
      <alignment horizontal="center" wrapText="1" readingOrder="1"/>
      <protection locked="0"/>
    </xf>
    <xf numFmtId="0" fontId="3" fillId="3" borderId="2" xfId="0" applyFont="1" applyFill="1" applyBorder="1" applyAlignment="1" applyProtection="1">
      <alignment wrapText="1" readingOrder="1"/>
      <protection locked="0"/>
    </xf>
    <xf numFmtId="0" fontId="14" fillId="3" borderId="2" xfId="0" applyFont="1" applyFill="1" applyBorder="1" applyAlignment="1" applyProtection="1">
      <alignment horizontal="center" wrapText="1" readingOrder="1"/>
      <protection locked="0"/>
    </xf>
    <xf numFmtId="168" fontId="14" fillId="3" borderId="2" xfId="0" applyNumberFormat="1" applyFont="1" applyFill="1" applyBorder="1" applyAlignment="1" applyProtection="1">
      <alignment horizontal="center" wrapText="1" readingOrder="1"/>
      <protection locked="0"/>
    </xf>
    <xf numFmtId="0" fontId="14" fillId="3" borderId="2" xfId="0" applyFont="1" applyFill="1" applyBorder="1" applyAlignment="1" applyProtection="1">
      <alignment wrapText="1" readingOrder="1"/>
      <protection locked="0"/>
    </xf>
    <xf numFmtId="44" fontId="3" fillId="3" borderId="35" xfId="1" applyFont="1" applyFill="1" applyBorder="1" applyAlignment="1" applyProtection="1">
      <alignment horizontal="center"/>
      <protection locked="0"/>
    </xf>
    <xf numFmtId="44" fontId="4" fillId="3" borderId="14" xfId="1" applyFont="1" applyFill="1" applyBorder="1" applyAlignment="1" applyProtection="1">
      <alignment horizontal="center"/>
      <protection locked="0"/>
    </xf>
    <xf numFmtId="44" fontId="4" fillId="3" borderId="43" xfId="1" applyFont="1" applyFill="1" applyBorder="1" applyAlignment="1" applyProtection="1">
      <alignment horizontal="center"/>
      <protection locked="0"/>
    </xf>
    <xf numFmtId="44" fontId="3" fillId="3" borderId="8" xfId="1" applyFont="1" applyFill="1" applyBorder="1" applyAlignment="1" applyProtection="1">
      <alignment horizontal="center"/>
      <protection locked="0"/>
    </xf>
    <xf numFmtId="44" fontId="4" fillId="3" borderId="2" xfId="1" applyFont="1" applyFill="1" applyBorder="1" applyAlignment="1" applyProtection="1">
      <alignment horizontal="center"/>
      <protection locked="0"/>
    </xf>
    <xf numFmtId="44" fontId="4" fillId="3" borderId="44" xfId="1" applyFont="1" applyFill="1" applyBorder="1" applyAlignment="1" applyProtection="1">
      <alignment horizontal="center"/>
      <protection locked="0"/>
    </xf>
    <xf numFmtId="44" fontId="3" fillId="3" borderId="8" xfId="1" applyFont="1" applyFill="1" applyBorder="1" applyAlignment="1" applyProtection="1">
      <protection locked="0"/>
    </xf>
    <xf numFmtId="0" fontId="16" fillId="4" borderId="0" xfId="0" applyFont="1" applyFill="1" applyAlignment="1">
      <alignment horizontal="left"/>
    </xf>
    <xf numFmtId="0" fontId="23" fillId="4" borderId="0" xfId="0" applyFont="1" applyFill="1" applyAlignment="1">
      <alignment horizontal="center"/>
    </xf>
    <xf numFmtId="0" fontId="3" fillId="4" borderId="0" xfId="0" applyFont="1" applyFill="1"/>
    <xf numFmtId="0" fontId="13" fillId="4" borderId="0" xfId="0" applyFont="1" applyFill="1" applyAlignment="1">
      <alignment horizontal="left" wrapText="1"/>
    </xf>
    <xf numFmtId="0" fontId="24" fillId="4" borderId="0" xfId="0" applyFont="1" applyFill="1" applyAlignment="1">
      <alignment horizontal="center"/>
    </xf>
    <xf numFmtId="14" fontId="4" fillId="4" borderId="0" xfId="0" applyNumberFormat="1" applyFont="1" applyFill="1"/>
    <xf numFmtId="0" fontId="47" fillId="0" borderId="0" xfId="0" applyFont="1"/>
    <xf numFmtId="0" fontId="49" fillId="4" borderId="0" xfId="0" applyFont="1" applyFill="1" applyAlignment="1">
      <alignment horizontal="left"/>
    </xf>
    <xf numFmtId="0" fontId="50" fillId="4" borderId="0" xfId="0" applyFont="1" applyFill="1" applyAlignment="1">
      <alignment horizontal="left"/>
    </xf>
    <xf numFmtId="0" fontId="50" fillId="4" borderId="0" xfId="0" applyFont="1" applyFill="1"/>
    <xf numFmtId="0" fontId="51" fillId="4" borderId="0" xfId="0" applyFont="1" applyFill="1" applyAlignment="1">
      <alignment horizontal="left"/>
    </xf>
    <xf numFmtId="0" fontId="34" fillId="4" borderId="0" xfId="0" applyFont="1" applyFill="1" applyAlignment="1">
      <alignment horizontal="left"/>
    </xf>
    <xf numFmtId="0" fontId="34" fillId="4" borderId="0" xfId="0" applyFont="1" applyFill="1"/>
    <xf numFmtId="0" fontId="50" fillId="3" borderId="2" xfId="0" applyFont="1" applyFill="1" applyBorder="1" applyAlignment="1">
      <alignment horizontal="center"/>
    </xf>
    <xf numFmtId="0" fontId="50" fillId="2" borderId="2" xfId="0" applyFont="1" applyFill="1" applyBorder="1" applyAlignment="1">
      <alignment horizontal="center"/>
    </xf>
    <xf numFmtId="0" fontId="34" fillId="3" borderId="2" xfId="0" applyFont="1" applyFill="1" applyBorder="1"/>
    <xf numFmtId="0" fontId="50" fillId="2" borderId="2" xfId="0" applyFont="1" applyFill="1" applyBorder="1" applyAlignment="1">
      <alignment horizontal="left"/>
    </xf>
    <xf numFmtId="0" fontId="3" fillId="0" borderId="2" xfId="0" applyFont="1" applyBorder="1"/>
    <xf numFmtId="0" fontId="23" fillId="4" borderId="0" xfId="0" applyFont="1" applyFill="1"/>
    <xf numFmtId="0" fontId="34" fillId="0" borderId="0" xfId="0" applyFont="1"/>
    <xf numFmtId="0" fontId="34" fillId="4" borderId="0" xfId="0" applyFont="1" applyFill="1" applyAlignment="1">
      <alignment horizontal="left" wrapText="1"/>
    </xf>
    <xf numFmtId="0" fontId="24" fillId="4" borderId="0" xfId="0" applyFont="1" applyFill="1" applyAlignment="1">
      <alignment horizontal="left"/>
    </xf>
    <xf numFmtId="0" fontId="34" fillId="4" borderId="0" xfId="0" applyFont="1" applyFill="1" applyAlignment="1">
      <alignment wrapText="1"/>
    </xf>
    <xf numFmtId="0" fontId="29" fillId="4" borderId="0" xfId="0" applyFont="1" applyFill="1"/>
    <xf numFmtId="0" fontId="52" fillId="4" borderId="0" xfId="0" applyFont="1" applyFill="1"/>
    <xf numFmtId="0" fontId="15" fillId="0" borderId="0" xfId="0" applyFont="1" applyAlignment="1">
      <alignment horizontal="center"/>
    </xf>
    <xf numFmtId="0" fontId="48" fillId="4" borderId="0" xfId="0" applyFont="1" applyFill="1" applyAlignment="1">
      <alignment horizontal="left" wrapText="1"/>
    </xf>
    <xf numFmtId="0" fontId="45" fillId="5" borderId="0" xfId="0" applyFont="1" applyFill="1" applyAlignment="1">
      <alignment horizontal="center"/>
    </xf>
    <xf numFmtId="0" fontId="34" fillId="4" borderId="0" xfId="0" applyFont="1" applyFill="1" applyAlignment="1">
      <alignment wrapText="1"/>
    </xf>
    <xf numFmtId="0" fontId="34" fillId="0" borderId="0" xfId="0" applyFont="1" applyAlignment="1">
      <alignment horizontal="left" vertical="center" wrapText="1"/>
    </xf>
    <xf numFmtId="0" fontId="46" fillId="5" borderId="0" xfId="0" applyFont="1" applyFill="1" applyAlignment="1">
      <alignment horizontal="center"/>
    </xf>
    <xf numFmtId="0" fontId="46" fillId="5" borderId="0" xfId="0" applyFont="1" applyFill="1" applyAlignment="1">
      <alignment horizontal="left" wrapText="1"/>
    </xf>
    <xf numFmtId="0" fontId="50" fillId="4" borderId="0" xfId="0" applyFont="1" applyFill="1" applyAlignment="1">
      <alignment horizontal="left"/>
    </xf>
    <xf numFmtId="0" fontId="50" fillId="4" borderId="0" xfId="0" applyFont="1" applyFill="1" applyAlignment="1">
      <alignment horizontal="left" wrapText="1"/>
    </xf>
    <xf numFmtId="0" fontId="34" fillId="4" borderId="0" xfId="0" applyFont="1" applyFill="1" applyAlignment="1">
      <alignment horizontal="left" wrapText="1"/>
    </xf>
    <xf numFmtId="0" fontId="34" fillId="4" borderId="0" xfId="0" applyFont="1" applyFill="1"/>
    <xf numFmtId="0" fontId="45" fillId="5" borderId="0" xfId="0" applyFont="1" applyFill="1"/>
    <xf numFmtId="0" fontId="4" fillId="4" borderId="0" xfId="0" applyFont="1" applyFill="1" applyAlignment="1">
      <alignment horizontal="left"/>
    </xf>
    <xf numFmtId="0" fontId="45" fillId="5" borderId="0" xfId="0" applyFont="1" applyFill="1" applyAlignment="1">
      <alignment horizontal="left"/>
    </xf>
    <xf numFmtId="0" fontId="34" fillId="4" borderId="0" xfId="0" applyFont="1" applyFill="1" applyAlignment="1">
      <alignment horizontal="left" vertical="top" wrapText="1"/>
    </xf>
    <xf numFmtId="0" fontId="20" fillId="4" borderId="0" xfId="0" applyFont="1" applyFill="1" applyAlignment="1">
      <alignment horizontal="left" vertical="center" wrapText="1"/>
    </xf>
    <xf numFmtId="0" fontId="13" fillId="4" borderId="0" xfId="0" applyFont="1" applyFill="1" applyAlignment="1">
      <alignment horizontal="center"/>
    </xf>
    <xf numFmtId="0" fontId="13" fillId="4" borderId="3" xfId="0" applyFont="1" applyFill="1" applyBorder="1" applyAlignment="1">
      <alignment horizontal="left"/>
    </xf>
    <xf numFmtId="44" fontId="13" fillId="3" borderId="3" xfId="1" applyFont="1" applyFill="1" applyBorder="1" applyAlignment="1" applyProtection="1">
      <alignment horizontal="left"/>
      <protection locked="0"/>
    </xf>
    <xf numFmtId="44" fontId="13" fillId="3" borderId="1" xfId="1" applyFont="1" applyFill="1" applyBorder="1" applyAlignment="1" applyProtection="1">
      <alignment horizontal="left"/>
      <protection locked="0"/>
    </xf>
    <xf numFmtId="44" fontId="13" fillId="0" borderId="46" xfId="0" applyNumberFormat="1" applyFont="1" applyBorder="1" applyAlignment="1">
      <alignment horizontal="left"/>
    </xf>
    <xf numFmtId="0" fontId="13" fillId="4" borderId="3" xfId="0" applyFont="1" applyFill="1" applyBorder="1"/>
    <xf numFmtId="0" fontId="13" fillId="3" borderId="3" xfId="0" applyFont="1" applyFill="1" applyBorder="1" applyAlignment="1" applyProtection="1">
      <alignment horizontal="left"/>
      <protection locked="0"/>
    </xf>
    <xf numFmtId="0" fontId="20" fillId="3" borderId="3" xfId="0" applyFont="1" applyFill="1" applyBorder="1" applyAlignment="1" applyProtection="1">
      <alignment horizontal="left"/>
      <protection locked="0"/>
    </xf>
    <xf numFmtId="166" fontId="13" fillId="3" borderId="1" xfId="0" applyNumberFormat="1" applyFont="1" applyFill="1" applyBorder="1" applyAlignment="1" applyProtection="1">
      <alignment horizontal="center"/>
      <protection locked="0"/>
    </xf>
    <xf numFmtId="0" fontId="13" fillId="3" borderId="1" xfId="0" applyFont="1" applyFill="1" applyBorder="1" applyAlignment="1" applyProtection="1">
      <alignment horizontal="left"/>
      <protection locked="0"/>
    </xf>
    <xf numFmtId="0" fontId="38" fillId="5" borderId="36" xfId="0" applyFont="1" applyFill="1" applyBorder="1" applyAlignment="1">
      <alignment horizontal="center" vertical="center" wrapText="1"/>
    </xf>
    <xf numFmtId="0" fontId="13" fillId="4" borderId="0" xfId="0" applyFont="1" applyFill="1" applyAlignment="1">
      <alignment horizontal="left"/>
    </xf>
    <xf numFmtId="0" fontId="13" fillId="4" borderId="0" xfId="0" applyFont="1" applyFill="1" applyAlignment="1">
      <alignment horizontal="left" vertical="center" wrapText="1"/>
    </xf>
    <xf numFmtId="0" fontId="19" fillId="4" borderId="1" xfId="0" applyFont="1" applyFill="1" applyBorder="1" applyAlignment="1">
      <alignment horizontal="left"/>
    </xf>
    <xf numFmtId="0" fontId="13" fillId="4" borderId="1" xfId="0" applyFont="1" applyFill="1" applyBorder="1" applyAlignment="1">
      <alignment horizontal="left"/>
    </xf>
    <xf numFmtId="0" fontId="19" fillId="0" borderId="20" xfId="0" applyFont="1" applyBorder="1"/>
    <xf numFmtId="0" fontId="4" fillId="0" borderId="0" xfId="0" applyFont="1" applyAlignment="1">
      <alignment horizontal="right"/>
    </xf>
    <xf numFmtId="0" fontId="22" fillId="0" borderId="0" xfId="0" applyFont="1"/>
    <xf numFmtId="0" fontId="28" fillId="0" borderId="0" xfId="0" applyFont="1"/>
    <xf numFmtId="0" fontId="38" fillId="5" borderId="36" xfId="0" applyFont="1" applyFill="1" applyBorder="1" applyAlignment="1">
      <alignment horizontal="center"/>
    </xf>
    <xf numFmtId="0" fontId="19" fillId="0" borderId="41" xfId="0" applyFont="1" applyBorder="1" applyAlignment="1">
      <alignment horizontal="center"/>
    </xf>
    <xf numFmtId="0" fontId="19" fillId="0" borderId="42" xfId="0" applyFont="1" applyBorder="1" applyAlignment="1">
      <alignment horizontal="center"/>
    </xf>
    <xf numFmtId="0" fontId="19" fillId="0" borderId="19" xfId="0" applyFont="1" applyBorder="1" applyAlignment="1">
      <alignment horizontal="center"/>
    </xf>
    <xf numFmtId="0" fontId="13" fillId="0" borderId="0" xfId="0" applyFont="1"/>
    <xf numFmtId="0" fontId="13" fillId="0" borderId="45" xfId="0" applyFont="1" applyBorder="1"/>
    <xf numFmtId="0" fontId="19" fillId="0" borderId="0" xfId="0" applyFont="1"/>
    <xf numFmtId="0" fontId="13" fillId="0" borderId="0" xfId="0" applyFont="1" applyAlignment="1">
      <alignment horizontal="left"/>
    </xf>
    <xf numFmtId="0" fontId="35" fillId="0" borderId="0" xfId="0" applyFont="1" applyAlignment="1">
      <alignment horizontal="left"/>
    </xf>
    <xf numFmtId="0" fontId="3" fillId="0" borderId="0" xfId="0" applyFont="1"/>
    <xf numFmtId="44" fontId="6" fillId="0" borderId="0" xfId="1" applyFont="1" applyAlignment="1" applyProtection="1">
      <alignment horizontal="left"/>
    </xf>
    <xf numFmtId="0" fontId="3" fillId="0" borderId="0" xfId="0" applyFont="1" applyAlignment="1">
      <alignment horizontal="left"/>
    </xf>
    <xf numFmtId="0" fontId="8" fillId="0" borderId="0" xfId="0" applyFont="1"/>
    <xf numFmtId="0" fontId="3" fillId="0" borderId="45" xfId="0" applyFont="1" applyBorder="1"/>
    <xf numFmtId="0" fontId="25" fillId="0" borderId="0" xfId="0" applyFont="1"/>
    <xf numFmtId="0" fontId="4" fillId="0" borderId="24" xfId="0" applyFont="1" applyBorder="1" applyAlignment="1">
      <alignment horizontal="center" wrapText="1"/>
    </xf>
    <xf numFmtId="0" fontId="4" fillId="0" borderId="7" xfId="0" applyFont="1" applyBorder="1" applyAlignment="1">
      <alignment horizontal="center" wrapText="1"/>
    </xf>
    <xf numFmtId="0" fontId="4" fillId="0" borderId="25" xfId="0" applyFont="1" applyBorder="1" applyAlignment="1">
      <alignment horizontal="center" wrapText="1"/>
    </xf>
    <xf numFmtId="0" fontId="4" fillId="0" borderId="26" xfId="0" applyFont="1" applyBorder="1" applyAlignment="1">
      <alignment horizontal="center" wrapText="1"/>
    </xf>
    <xf numFmtId="0" fontId="4" fillId="0" borderId="20" xfId="0" applyFont="1" applyBorder="1" applyAlignment="1">
      <alignment horizontal="center" wrapText="1"/>
    </xf>
    <xf numFmtId="0" fontId="4" fillId="0" borderId="27" xfId="0" applyFont="1" applyBorder="1" applyAlignment="1">
      <alignment horizontal="center" wrapText="1"/>
    </xf>
    <xf numFmtId="0" fontId="3" fillId="0" borderId="0" xfId="0" applyFont="1" applyAlignment="1">
      <alignment horizontal="left" wrapText="1"/>
    </xf>
    <xf numFmtId="0" fontId="6" fillId="0" borderId="0" xfId="0" applyFont="1" applyAlignment="1">
      <alignment horizontal="right" vertical="center"/>
    </xf>
    <xf numFmtId="0" fontId="4" fillId="0" borderId="24" xfId="0" applyFont="1" applyBorder="1" applyAlignment="1">
      <alignment horizontal="center"/>
    </xf>
    <xf numFmtId="0" fontId="4" fillId="0" borderId="7" xfId="0" applyFont="1" applyBorder="1" applyAlignment="1">
      <alignment horizontal="center"/>
    </xf>
    <xf numFmtId="0" fontId="4" fillId="0" borderId="25" xfId="0" applyFont="1" applyBorder="1" applyAlignment="1">
      <alignment horizontal="center"/>
    </xf>
    <xf numFmtId="0" fontId="4" fillId="0" borderId="26" xfId="0" applyFont="1" applyBorder="1" applyAlignment="1">
      <alignment horizontal="center"/>
    </xf>
    <xf numFmtId="0" fontId="4" fillId="0" borderId="20" xfId="0" applyFont="1" applyBorder="1" applyAlignment="1">
      <alignment horizontal="center"/>
    </xf>
    <xf numFmtId="0" fontId="4" fillId="0" borderId="27" xfId="0" applyFont="1" applyBorder="1" applyAlignment="1">
      <alignment horizontal="center"/>
    </xf>
    <xf numFmtId="0" fontId="4" fillId="0" borderId="24" xfId="0" applyFont="1" applyBorder="1" applyAlignment="1">
      <alignment horizontal="center" vertical="center" wrapText="1"/>
    </xf>
    <xf numFmtId="0" fontId="4" fillId="0" borderId="7"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27" xfId="0" applyFont="1" applyBorder="1" applyAlignment="1">
      <alignment horizontal="center" vertical="center" wrapText="1"/>
    </xf>
    <xf numFmtId="0" fontId="19" fillId="0" borderId="0" xfId="0" applyFont="1" applyAlignment="1">
      <alignment horizontal="left" vertical="center" wrapText="1"/>
    </xf>
    <xf numFmtId="0" fontId="19" fillId="0" borderId="0" xfId="0" applyFont="1" applyAlignment="1">
      <alignment horizontal="left"/>
    </xf>
    <xf numFmtId="0" fontId="4" fillId="0" borderId="0" xfId="0" applyFont="1" applyAlignment="1">
      <alignment horizontal="left"/>
    </xf>
    <xf numFmtId="0" fontId="4" fillId="0" borderId="0" xfId="0" applyFont="1" applyAlignment="1">
      <alignment horizontal="left" wrapText="1"/>
    </xf>
    <xf numFmtId="0" fontId="19" fillId="0" borderId="1" xfId="0" applyFont="1" applyBorder="1" applyAlignment="1">
      <alignment horizontal="center"/>
    </xf>
    <xf numFmtId="49" fontId="6" fillId="0" borderId="0" xfId="0" applyNumberFormat="1" applyFont="1"/>
    <xf numFmtId="0" fontId="4" fillId="0" borderId="0" xfId="0" applyFont="1"/>
    <xf numFmtId="44" fontId="8" fillId="4" borderId="46" xfId="0" applyNumberFormat="1" applyFont="1" applyFill="1" applyBorder="1" applyAlignment="1">
      <alignment horizontal="center"/>
    </xf>
    <xf numFmtId="0" fontId="8" fillId="4" borderId="46" xfId="0" applyFont="1" applyFill="1" applyBorder="1" applyAlignment="1">
      <alignment horizontal="center"/>
    </xf>
    <xf numFmtId="44" fontId="13" fillId="3" borderId="8" xfId="1" applyFont="1" applyFill="1" applyBorder="1" applyProtection="1">
      <protection locked="0"/>
    </xf>
    <xf numFmtId="44" fontId="13" fillId="3" borderId="32" xfId="1" applyFont="1" applyFill="1" applyBorder="1" applyProtection="1">
      <protection locked="0"/>
    </xf>
    <xf numFmtId="0" fontId="19" fillId="4" borderId="0" xfId="0" applyFont="1" applyFill="1" applyAlignment="1">
      <alignment horizontal="center"/>
    </xf>
    <xf numFmtId="0" fontId="19" fillId="4" borderId="20" xfId="0" applyFont="1" applyFill="1" applyBorder="1" applyAlignment="1">
      <alignment horizontal="center" wrapText="1"/>
    </xf>
    <xf numFmtId="44" fontId="13" fillId="3" borderId="35" xfId="0" applyNumberFormat="1" applyFont="1" applyFill="1" applyBorder="1" applyProtection="1">
      <protection locked="0"/>
    </xf>
    <xf numFmtId="0" fontId="13" fillId="3" borderId="40" xfId="0" applyFont="1" applyFill="1" applyBorder="1" applyProtection="1">
      <protection locked="0"/>
    </xf>
    <xf numFmtId="0" fontId="19" fillId="4" borderId="20" xfId="0" applyFont="1" applyFill="1" applyBorder="1" applyAlignment="1">
      <alignment horizontal="center"/>
    </xf>
    <xf numFmtId="44" fontId="13" fillId="4" borderId="3" xfId="0" applyNumberFormat="1" applyFont="1" applyFill="1" applyBorder="1" applyAlignment="1">
      <alignment horizontal="left"/>
    </xf>
    <xf numFmtId="44" fontId="13" fillId="4" borderId="1" xfId="1" applyFont="1" applyFill="1" applyBorder="1" applyAlignment="1" applyProtection="1">
      <alignment horizontal="left"/>
    </xf>
    <xf numFmtId="0" fontId="13" fillId="3" borderId="8" xfId="0" applyFont="1" applyFill="1" applyBorder="1" applyAlignment="1" applyProtection="1">
      <alignment horizontal="center"/>
      <protection locked="0"/>
    </xf>
    <xf numFmtId="0" fontId="13" fillId="3" borderId="3" xfId="0" applyFont="1" applyFill="1" applyBorder="1" applyAlignment="1" applyProtection="1">
      <alignment horizontal="center"/>
      <protection locked="0"/>
    </xf>
    <xf numFmtId="0" fontId="13" fillId="3" borderId="32" xfId="0" applyFont="1" applyFill="1" applyBorder="1" applyAlignment="1" applyProtection="1">
      <alignment horizontal="center"/>
      <protection locked="0"/>
    </xf>
    <xf numFmtId="0" fontId="13" fillId="4" borderId="0" xfId="0" applyFont="1" applyFill="1"/>
    <xf numFmtId="0" fontId="19" fillId="4" borderId="0" xfId="0" applyFont="1" applyFill="1" applyAlignment="1">
      <alignment horizontal="left"/>
    </xf>
    <xf numFmtId="0" fontId="19" fillId="4" borderId="1" xfId="0" applyFont="1" applyFill="1" applyBorder="1" applyAlignment="1">
      <alignment horizontal="center"/>
    </xf>
    <xf numFmtId="0" fontId="13" fillId="4" borderId="1" xfId="0" applyFont="1" applyFill="1" applyBorder="1" applyAlignment="1">
      <alignment horizontal="center"/>
    </xf>
    <xf numFmtId="0" fontId="13" fillId="3" borderId="35" xfId="0" applyFont="1" applyFill="1" applyBorder="1" applyAlignment="1" applyProtection="1">
      <alignment horizontal="center"/>
      <protection locked="0"/>
    </xf>
    <xf numFmtId="0" fontId="13" fillId="3" borderId="47" xfId="0" applyFont="1" applyFill="1" applyBorder="1" applyAlignment="1" applyProtection="1">
      <alignment horizontal="center"/>
      <protection locked="0"/>
    </xf>
    <xf numFmtId="0" fontId="13" fillId="3" borderId="40" xfId="0" applyFont="1" applyFill="1" applyBorder="1" applyAlignment="1" applyProtection="1">
      <alignment horizontal="center"/>
      <protection locked="0"/>
    </xf>
    <xf numFmtId="0" fontId="38" fillId="5" borderId="48" xfId="0" applyFont="1" applyFill="1" applyBorder="1" applyAlignment="1">
      <alignment horizontal="center" vertical="center" wrapText="1"/>
    </xf>
    <xf numFmtId="0" fontId="38" fillId="5" borderId="33" xfId="0" applyFont="1" applyFill="1" applyBorder="1" applyAlignment="1">
      <alignment horizontal="center" vertical="center" wrapText="1"/>
    </xf>
    <xf numFmtId="0" fontId="20" fillId="4" borderId="0" xfId="0" applyFont="1" applyFill="1" applyAlignment="1">
      <alignment horizontal="center" vertical="center" wrapText="1"/>
    </xf>
    <xf numFmtId="1" fontId="10" fillId="3" borderId="34" xfId="0" applyNumberFormat="1" applyFont="1" applyFill="1" applyBorder="1" applyAlignment="1" applyProtection="1">
      <alignment horizontal="center" shrinkToFit="1"/>
      <protection locked="0"/>
    </xf>
    <xf numFmtId="1" fontId="10" fillId="3" borderId="22" xfId="0" applyNumberFormat="1" applyFont="1" applyFill="1" applyBorder="1" applyAlignment="1" applyProtection="1">
      <alignment horizontal="center" shrinkToFit="1"/>
      <protection locked="0"/>
    </xf>
    <xf numFmtId="0" fontId="19" fillId="3" borderId="22" xfId="0" applyFont="1" applyFill="1" applyBorder="1" applyAlignment="1" applyProtection="1">
      <alignment wrapText="1"/>
      <protection locked="0"/>
    </xf>
    <xf numFmtId="0" fontId="19" fillId="3" borderId="21" xfId="0" applyFont="1" applyFill="1" applyBorder="1" applyAlignment="1" applyProtection="1">
      <alignment horizontal="center" wrapText="1"/>
      <protection locked="0"/>
    </xf>
    <xf numFmtId="44" fontId="39" fillId="3" borderId="2" xfId="1" applyFont="1" applyFill="1" applyBorder="1" applyAlignment="1" applyProtection="1">
      <alignment horizontal="center" wrapText="1" readingOrder="1"/>
      <protection locked="0"/>
    </xf>
    <xf numFmtId="44" fontId="10" fillId="3" borderId="2" xfId="1" applyFont="1" applyFill="1" applyBorder="1" applyAlignment="1" applyProtection="1">
      <alignment horizontal="center" wrapText="1" readingOrder="1"/>
      <protection locked="0"/>
    </xf>
    <xf numFmtId="1" fontId="19" fillId="3" borderId="34" xfId="0" applyNumberFormat="1" applyFont="1" applyFill="1" applyBorder="1" applyAlignment="1" applyProtection="1">
      <alignment horizontal="center" shrinkToFit="1"/>
      <protection locked="0"/>
    </xf>
    <xf numFmtId="1" fontId="19" fillId="3" borderId="22" xfId="0" applyNumberFormat="1" applyFont="1" applyFill="1" applyBorder="1" applyAlignment="1" applyProtection="1">
      <alignment horizontal="center" shrinkToFit="1"/>
      <protection locked="0"/>
    </xf>
    <xf numFmtId="44" fontId="19" fillId="3" borderId="2" xfId="1" applyFont="1" applyFill="1" applyBorder="1" applyAlignment="1" applyProtection="1">
      <alignment horizontal="center" wrapText="1" readingOrder="1"/>
      <protection locked="0"/>
    </xf>
    <xf numFmtId="44" fontId="3" fillId="3" borderId="2" xfId="1" applyFont="1" applyFill="1" applyBorder="1" applyAlignment="1" applyProtection="1">
      <alignment horizontal="center" wrapText="1" readingOrder="1"/>
      <protection locked="0"/>
    </xf>
  </cellXfs>
  <cellStyles count="6">
    <cellStyle name="Comma" xfId="3" builtinId="3"/>
    <cellStyle name="Currency" xfId="1" builtinId="4"/>
    <cellStyle name="Normal" xfId="0" builtinId="0"/>
    <cellStyle name="Normal 2" xfId="4" xr:uid="{D530E6B3-5F49-4005-8AFB-4F20D8A2A125}"/>
    <cellStyle name="Normal 4" xfId="5" xr:uid="{3455281F-6AF5-4C4A-863B-292E2F836BDC}"/>
    <cellStyle name="Percent" xfId="2" builtinId="5"/>
  </cellStyles>
  <dxfs count="18">
    <dxf>
      <font>
        <b/>
        <i val="0"/>
        <color rgb="FFFF0000"/>
      </font>
    </dxf>
    <dxf>
      <font>
        <b/>
        <i val="0"/>
        <color rgb="FFFF0000"/>
      </font>
    </dxf>
    <dxf>
      <font>
        <b/>
        <i val="0"/>
      </font>
      <fill>
        <patternFill>
          <bgColor rgb="FFFFFF00"/>
        </patternFill>
      </fill>
    </dxf>
    <dxf>
      <font>
        <b/>
        <i val="0"/>
      </font>
      <fill>
        <patternFill>
          <bgColor rgb="FFFFFF00"/>
        </patternFill>
      </fill>
    </dxf>
    <dxf>
      <font>
        <b/>
        <i val="0"/>
      </font>
      <fill>
        <patternFill>
          <bgColor rgb="FFFFFF00"/>
        </patternFill>
      </fill>
    </dxf>
    <dxf>
      <font>
        <b/>
        <i val="0"/>
        <color rgb="FFFF0000"/>
      </font>
    </dxf>
    <dxf>
      <font>
        <b/>
        <i val="0"/>
        <color rgb="FFFF0000"/>
      </font>
    </dxf>
    <dxf>
      <fill>
        <patternFill>
          <bgColor rgb="FFFFFF00"/>
        </patternFill>
      </fill>
    </dxf>
    <dxf>
      <font>
        <b/>
        <i val="0"/>
        <color rgb="FFFF0000"/>
      </font>
    </dxf>
    <dxf>
      <font>
        <b/>
        <i val="0"/>
        <color rgb="FFFF0000"/>
      </font>
    </dxf>
    <dxf>
      <font>
        <b/>
        <i val="0"/>
        <color rgb="FFFF0000"/>
      </font>
    </dxf>
    <dxf>
      <font>
        <b/>
        <i val="0"/>
      </font>
      <fill>
        <patternFill>
          <bgColor rgb="FFFFFF00"/>
        </patternFill>
      </fill>
    </dxf>
    <dxf>
      <font>
        <b/>
        <i val="0"/>
        <color rgb="FFFF0000"/>
      </font>
    </dxf>
    <dxf>
      <font>
        <b/>
        <i val="0"/>
        <color rgb="FFFF0000"/>
      </font>
    </dxf>
    <dxf>
      <font>
        <b/>
        <i val="0"/>
        <color rgb="FFFF0000"/>
      </font>
    </dxf>
    <dxf>
      <font>
        <b/>
        <i val="0"/>
      </font>
      <fill>
        <patternFill>
          <bgColor rgb="FFFFFF00"/>
        </patternFill>
      </fill>
    </dxf>
    <dxf>
      <fill>
        <patternFill>
          <bgColor rgb="FFFFFF00"/>
        </patternFill>
      </fill>
    </dxf>
    <dxf>
      <font>
        <b/>
        <i val="0"/>
      </font>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1</xdr:col>
      <xdr:colOff>440265</xdr:colOff>
      <xdr:row>205</xdr:row>
      <xdr:rowOff>10583</xdr:rowOff>
    </xdr:from>
    <xdr:to>
      <xdr:col>14</xdr:col>
      <xdr:colOff>243417</xdr:colOff>
      <xdr:row>217</xdr:row>
      <xdr:rowOff>52917</xdr:rowOff>
    </xdr:to>
    <xdr:sp macro="" textlink="">
      <xdr:nvSpPr>
        <xdr:cNvPr id="2" name="TextBox 1">
          <a:extLst>
            <a:ext uri="{FF2B5EF4-FFF2-40B4-BE49-F238E27FC236}">
              <a16:creationId xmlns:a16="http://schemas.microsoft.com/office/drawing/2014/main" id="{7B9C7EFE-ACC7-4FE1-9CED-C144AF43112B}"/>
            </a:ext>
          </a:extLst>
        </xdr:cNvPr>
        <xdr:cNvSpPr txBox="1"/>
      </xdr:nvSpPr>
      <xdr:spPr>
        <a:xfrm>
          <a:off x="599015" y="51435000"/>
          <a:ext cx="10640485" cy="2370667"/>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600" b="1">
              <a:solidFill>
                <a:srgbClr val="0070C0"/>
              </a:solidFill>
              <a:latin typeface="Arial" panose="020B0604020202020204" pitchFamily="34" charset="0"/>
              <a:cs typeface="Arial" panose="020B0604020202020204" pitchFamily="34" charset="0"/>
            </a:rPr>
            <a:t>5.0% = </a:t>
          </a:r>
          <a:r>
            <a:rPr lang="en-US" sz="1600" b="1" u="sng">
              <a:solidFill>
                <a:srgbClr val="0070C0"/>
              </a:solidFill>
              <a:latin typeface="Arial" panose="020B0604020202020204" pitchFamily="34" charset="0"/>
              <a:cs typeface="Arial" panose="020B0604020202020204" pitchFamily="34" charset="0"/>
            </a:rPr>
            <a:t>Non-Compliant</a:t>
          </a:r>
          <a:r>
            <a:rPr lang="en-US" sz="1600" b="1" u="sng" baseline="0">
              <a:solidFill>
                <a:srgbClr val="0070C0"/>
              </a:solidFill>
              <a:latin typeface="Arial" panose="020B0604020202020204" pitchFamily="34" charset="0"/>
              <a:cs typeface="Arial" panose="020B0604020202020204" pitchFamily="34" charset="0"/>
            </a:rPr>
            <a:t> Items</a:t>
          </a:r>
        </a:p>
        <a:p>
          <a:r>
            <a:rPr lang="en-US" sz="1600" b="1" u="none" baseline="0">
              <a:solidFill>
                <a:srgbClr val="0070C0"/>
              </a:solidFill>
              <a:latin typeface="Arial" panose="020B0604020202020204" pitchFamily="34" charset="0"/>
              <a:cs typeface="Arial" panose="020B0604020202020204" pitchFamily="34" charset="0"/>
            </a:rPr>
            <a:t>             Total Applicable Costs</a:t>
          </a:r>
        </a:p>
        <a:p>
          <a:endParaRPr lang="en-US" sz="1600" b="1" u="none" baseline="0">
            <a:solidFill>
              <a:srgbClr val="0070C0"/>
            </a:solidFill>
            <a:latin typeface="Arial" panose="020B0604020202020204" pitchFamily="34" charset="0"/>
            <a:cs typeface="Arial" panose="020B0604020202020204" pitchFamily="34" charset="0"/>
          </a:endParaRPr>
        </a:p>
        <a:p>
          <a:endParaRPr lang="en-US" sz="1600" b="1" u="none" baseline="0">
            <a:solidFill>
              <a:srgbClr val="0070C0"/>
            </a:solidFill>
            <a:latin typeface="Arial" panose="020B0604020202020204" pitchFamily="34" charset="0"/>
            <a:cs typeface="Arial" panose="020B0604020202020204" pitchFamily="34" charset="0"/>
          </a:endParaRPr>
        </a:p>
        <a:p>
          <a:r>
            <a:rPr lang="en-US" sz="1600" b="1" u="none" baseline="0">
              <a:solidFill>
                <a:srgbClr val="0070C0"/>
              </a:solidFill>
              <a:latin typeface="Arial" panose="020B0604020202020204" pitchFamily="34" charset="0"/>
              <a:cs typeface="Arial" panose="020B0604020202020204" pitchFamily="34" charset="0"/>
            </a:rPr>
            <a:t>5.0% =  </a:t>
          </a:r>
          <a:r>
            <a:rPr lang="en-US" sz="1600" b="1" u="sng" baseline="0">
              <a:solidFill>
                <a:srgbClr val="0070C0"/>
              </a:solidFill>
              <a:latin typeface="Arial" panose="020B0604020202020204" pitchFamily="34" charset="0"/>
              <a:cs typeface="Arial" panose="020B0604020202020204" pitchFamily="34" charset="0"/>
            </a:rPr>
            <a:t>  (CM+MP) </a:t>
          </a:r>
        </a:p>
        <a:p>
          <a:r>
            <a:rPr lang="en-US" sz="1600" b="1" u="none" baseline="0">
              <a:solidFill>
                <a:srgbClr val="0070C0"/>
              </a:solidFill>
              <a:latin typeface="Arial" panose="020B0604020202020204" pitchFamily="34" charset="0"/>
              <a:cs typeface="Arial" panose="020B0604020202020204" pitchFamily="34" charset="0"/>
            </a:rPr>
            <a:t>              (I+S+CM+MP) </a:t>
          </a:r>
        </a:p>
        <a:p>
          <a:endParaRPr lang="en-US" sz="1600" b="1" u="none" baseline="0">
            <a:solidFill>
              <a:srgbClr val="0070C0"/>
            </a:solidFill>
            <a:latin typeface="Arial" panose="020B0604020202020204" pitchFamily="34" charset="0"/>
            <a:cs typeface="Arial" panose="020B0604020202020204" pitchFamily="34" charset="0"/>
          </a:endParaRPr>
        </a:p>
        <a:p>
          <a:endParaRPr lang="en-US" sz="1600" b="1" u="none" baseline="0">
            <a:solidFill>
              <a:srgbClr val="0070C0"/>
            </a:solidFill>
            <a:latin typeface="Arial" panose="020B0604020202020204" pitchFamily="34" charset="0"/>
            <a:cs typeface="Arial" panose="020B0604020202020204" pitchFamily="34" charset="0"/>
          </a:endParaRPr>
        </a:p>
        <a:p>
          <a:r>
            <a:rPr lang="en-US" sz="1600" b="1" u="none" baseline="0">
              <a:solidFill>
                <a:srgbClr val="0070C0"/>
              </a:solidFill>
              <a:latin typeface="Arial" panose="020B0604020202020204" pitchFamily="34" charset="0"/>
              <a:cs typeface="Arial" panose="020B0604020202020204" pitchFamily="34" charset="0"/>
            </a:rPr>
            <a:t>5.0% X </a:t>
          </a:r>
          <a:r>
            <a:rPr lang="en-US" sz="1600" b="1" baseline="0">
              <a:solidFill>
                <a:srgbClr val="0070C0"/>
              </a:solidFill>
              <a:effectLst/>
              <a:latin typeface="Arial" panose="020B0604020202020204" pitchFamily="34" charset="0"/>
              <a:ea typeface="+mn-ea"/>
              <a:cs typeface="Arial" panose="020B0604020202020204" pitchFamily="34" charset="0"/>
            </a:rPr>
            <a:t> (I+S+CM+MP) = (CM+MP)</a:t>
          </a:r>
          <a:endParaRPr lang="en-US" sz="1600">
            <a:solidFill>
              <a:srgbClr val="0070C0"/>
            </a:solidFill>
            <a:effectLst/>
            <a:latin typeface="Arial" panose="020B0604020202020204" pitchFamily="34" charset="0"/>
            <a:cs typeface="Arial" panose="020B0604020202020204" pitchFamily="34" charset="0"/>
          </a:endParaRPr>
        </a:p>
      </xdr:txBody>
    </xdr:sp>
    <xdr:clientData/>
  </xdr:twoCellAnchor>
  <xdr:twoCellAnchor>
    <xdr:from>
      <xdr:col>1</xdr:col>
      <xdr:colOff>317500</xdr:colOff>
      <xdr:row>254</xdr:row>
      <xdr:rowOff>88899</xdr:rowOff>
    </xdr:from>
    <xdr:to>
      <xdr:col>14</xdr:col>
      <xdr:colOff>328084</xdr:colOff>
      <xdr:row>260</xdr:row>
      <xdr:rowOff>31750</xdr:rowOff>
    </xdr:to>
    <xdr:sp macro="" textlink="">
      <xdr:nvSpPr>
        <xdr:cNvPr id="4" name="TextBox 3">
          <a:extLst>
            <a:ext uri="{FF2B5EF4-FFF2-40B4-BE49-F238E27FC236}">
              <a16:creationId xmlns:a16="http://schemas.microsoft.com/office/drawing/2014/main" id="{52B55D94-DAF8-11C6-BFBF-32F0B940C736}"/>
            </a:ext>
          </a:extLst>
        </xdr:cNvPr>
        <xdr:cNvSpPr txBox="1"/>
      </xdr:nvSpPr>
      <xdr:spPr>
        <a:xfrm>
          <a:off x="476250" y="63620649"/>
          <a:ext cx="10847917" cy="1339851"/>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100" b="0" i="0" u="none" strike="noStrike" baseline="0">
            <a:solidFill>
              <a:schemeClr val="dk1"/>
            </a:solidFill>
            <a:latin typeface="+mn-lt"/>
            <a:ea typeface="+mn-ea"/>
            <a:cs typeface="+mn-cs"/>
          </a:endParaRPr>
        </a:p>
        <a:p>
          <a:r>
            <a:rPr lang="en-US" sz="1600" b="0" i="0" u="none" strike="noStrike" baseline="0">
              <a:solidFill>
                <a:srgbClr val="0070C0"/>
              </a:solidFill>
              <a:latin typeface="Arial" panose="020B0604020202020204" pitchFamily="34" charset="0"/>
              <a:ea typeface="+mn-ea"/>
              <a:cs typeface="Arial" panose="020B0604020202020204" pitchFamily="34" charset="0"/>
            </a:rPr>
            <a:t>If the total combined cost of the materials produced outside the United States does not exceed the greater of 0.1 percent of the total contract amount (including Change Orders) or $2,500, materials produced outside the United States may be used if authorized</a:t>
          </a:r>
          <a:r>
            <a:rPr lang="en-US" sz="1600" b="0" i="0" u="none" strike="noStrike" baseline="0">
              <a:solidFill>
                <a:schemeClr val="dk1"/>
              </a:solidFill>
              <a:latin typeface="+mn-lt"/>
              <a:ea typeface="+mn-ea"/>
              <a:cs typeface="+mn-cs"/>
            </a:rPr>
            <a:t>. </a:t>
          </a:r>
        </a:p>
        <a:p>
          <a:endParaRPr lang="en-US" sz="1100"/>
        </a:p>
      </xdr:txBody>
    </xdr:sp>
    <xdr:clientData/>
  </xdr:twoCellAnchor>
  <xdr:twoCellAnchor editAs="oneCell">
    <xdr:from>
      <xdr:col>1</xdr:col>
      <xdr:colOff>410633</xdr:colOff>
      <xdr:row>220</xdr:row>
      <xdr:rowOff>63501</xdr:rowOff>
    </xdr:from>
    <xdr:to>
      <xdr:col>14</xdr:col>
      <xdr:colOff>315514</xdr:colOff>
      <xdr:row>249</xdr:row>
      <xdr:rowOff>63501</xdr:rowOff>
    </xdr:to>
    <xdr:pic>
      <xdr:nvPicPr>
        <xdr:cNvPr id="5" name="Picture 4">
          <a:extLst>
            <a:ext uri="{FF2B5EF4-FFF2-40B4-BE49-F238E27FC236}">
              <a16:creationId xmlns:a16="http://schemas.microsoft.com/office/drawing/2014/main" id="{1A78342B-9930-92E0-918A-73A84257583E}"/>
            </a:ext>
          </a:extLst>
        </xdr:cNvPr>
        <xdr:cNvPicPr>
          <a:picLocks noChangeAspect="1"/>
        </xdr:cNvPicPr>
      </xdr:nvPicPr>
      <xdr:blipFill>
        <a:blip xmlns:r="http://schemas.openxmlformats.org/officeDocument/2006/relationships" r:embed="rId1"/>
        <a:stretch>
          <a:fillRect/>
        </a:stretch>
      </xdr:blipFill>
      <xdr:spPr>
        <a:xfrm>
          <a:off x="569383" y="54281918"/>
          <a:ext cx="10742214" cy="6752166"/>
        </a:xfrm>
        <a:prstGeom prst="rect">
          <a:avLst/>
        </a:prstGeom>
        <a:ln w="25400">
          <a:solidFill>
            <a:schemeClr val="tx1"/>
          </a:solidFill>
        </a:ln>
      </xdr:spPr>
    </xdr:pic>
    <xdr:clientData/>
  </xdr:twoCellAnchor>
  <xdr:twoCellAnchor editAs="oneCell">
    <xdr:from>
      <xdr:col>1</xdr:col>
      <xdr:colOff>543983</xdr:colOff>
      <xdr:row>45</xdr:row>
      <xdr:rowOff>7406</xdr:rowOff>
    </xdr:from>
    <xdr:to>
      <xdr:col>14</xdr:col>
      <xdr:colOff>174464</xdr:colOff>
      <xdr:row>106</xdr:row>
      <xdr:rowOff>116416</xdr:rowOff>
    </xdr:to>
    <xdr:pic>
      <xdr:nvPicPr>
        <xdr:cNvPr id="6" name="Picture 5">
          <a:extLst>
            <a:ext uri="{FF2B5EF4-FFF2-40B4-BE49-F238E27FC236}">
              <a16:creationId xmlns:a16="http://schemas.microsoft.com/office/drawing/2014/main" id="{2DC0B758-EF2D-D82F-83F9-009E1B4D3142}"/>
            </a:ext>
          </a:extLst>
        </xdr:cNvPr>
        <xdr:cNvPicPr>
          <a:picLocks noChangeAspect="1"/>
        </xdr:cNvPicPr>
      </xdr:nvPicPr>
      <xdr:blipFill>
        <a:blip xmlns:r="http://schemas.openxmlformats.org/officeDocument/2006/relationships" r:embed="rId2"/>
        <a:stretch>
          <a:fillRect/>
        </a:stretch>
      </xdr:blipFill>
      <xdr:spPr>
        <a:xfrm>
          <a:off x="702733" y="12971989"/>
          <a:ext cx="10467814" cy="14311844"/>
        </a:xfrm>
        <a:prstGeom prst="rect">
          <a:avLst/>
        </a:prstGeom>
        <a:solidFill>
          <a:schemeClr val="tx1"/>
        </a:solidFill>
        <a:ln w="25400">
          <a:solidFill>
            <a:schemeClr val="tx1"/>
          </a:solidFill>
        </a:ln>
      </xdr:spPr>
    </xdr:pic>
    <xdr:clientData/>
  </xdr:twoCellAnchor>
  <xdr:twoCellAnchor editAs="oneCell">
    <xdr:from>
      <xdr:col>1</xdr:col>
      <xdr:colOff>142875</xdr:colOff>
      <xdr:row>117</xdr:row>
      <xdr:rowOff>135990</xdr:rowOff>
    </xdr:from>
    <xdr:to>
      <xdr:col>14</xdr:col>
      <xdr:colOff>247115</xdr:colOff>
      <xdr:row>138</xdr:row>
      <xdr:rowOff>116417</xdr:rowOff>
    </xdr:to>
    <xdr:pic>
      <xdr:nvPicPr>
        <xdr:cNvPr id="8" name="Picture 7">
          <a:extLst>
            <a:ext uri="{FF2B5EF4-FFF2-40B4-BE49-F238E27FC236}">
              <a16:creationId xmlns:a16="http://schemas.microsoft.com/office/drawing/2014/main" id="{42DEDD3A-A128-5C1F-2A0B-AC004837625C}"/>
            </a:ext>
          </a:extLst>
        </xdr:cNvPr>
        <xdr:cNvPicPr>
          <a:picLocks noChangeAspect="1"/>
        </xdr:cNvPicPr>
      </xdr:nvPicPr>
      <xdr:blipFill>
        <a:blip xmlns:r="http://schemas.openxmlformats.org/officeDocument/2006/relationships" r:embed="rId3"/>
        <a:stretch>
          <a:fillRect/>
        </a:stretch>
      </xdr:blipFill>
      <xdr:spPr>
        <a:xfrm>
          <a:off x="301625" y="26139240"/>
          <a:ext cx="10941573" cy="4869927"/>
        </a:xfrm>
        <a:prstGeom prst="rect">
          <a:avLst/>
        </a:prstGeom>
        <a:ln w="25400">
          <a:solidFill>
            <a:schemeClr val="tx1"/>
          </a:solidFill>
        </a:ln>
      </xdr:spPr>
    </xdr:pic>
    <xdr:clientData/>
  </xdr:twoCellAnchor>
  <xdr:twoCellAnchor editAs="oneCell">
    <xdr:from>
      <xdr:col>1</xdr:col>
      <xdr:colOff>252688</xdr:colOff>
      <xdr:row>146</xdr:row>
      <xdr:rowOff>84666</xdr:rowOff>
    </xdr:from>
    <xdr:to>
      <xdr:col>14</xdr:col>
      <xdr:colOff>243417</xdr:colOff>
      <xdr:row>180</xdr:row>
      <xdr:rowOff>84667</xdr:rowOff>
    </xdr:to>
    <xdr:pic>
      <xdr:nvPicPr>
        <xdr:cNvPr id="11" name="Picture 10">
          <a:extLst>
            <a:ext uri="{FF2B5EF4-FFF2-40B4-BE49-F238E27FC236}">
              <a16:creationId xmlns:a16="http://schemas.microsoft.com/office/drawing/2014/main" id="{A8B7A4F5-D435-E0D6-EB8E-68E5765B70F0}"/>
            </a:ext>
          </a:extLst>
        </xdr:cNvPr>
        <xdr:cNvPicPr>
          <a:picLocks noChangeAspect="1"/>
        </xdr:cNvPicPr>
      </xdr:nvPicPr>
      <xdr:blipFill>
        <a:blip xmlns:r="http://schemas.openxmlformats.org/officeDocument/2006/relationships" r:embed="rId4"/>
        <a:stretch>
          <a:fillRect/>
        </a:stretch>
      </xdr:blipFill>
      <xdr:spPr>
        <a:xfrm>
          <a:off x="411438" y="36840583"/>
          <a:ext cx="10828062" cy="7916334"/>
        </a:xfrm>
        <a:prstGeom prst="rect">
          <a:avLst/>
        </a:prstGeom>
        <a:ln w="25400">
          <a:solidFill>
            <a:schemeClr val="tx1"/>
          </a:solidFill>
        </a:ln>
      </xdr:spPr>
    </xdr:pic>
    <xdr:clientData/>
  </xdr:twoCellAnchor>
  <xdr:twoCellAnchor editAs="oneCell">
    <xdr:from>
      <xdr:col>1</xdr:col>
      <xdr:colOff>465667</xdr:colOff>
      <xdr:row>283</xdr:row>
      <xdr:rowOff>116416</xdr:rowOff>
    </xdr:from>
    <xdr:to>
      <xdr:col>14</xdr:col>
      <xdr:colOff>169334</xdr:colOff>
      <xdr:row>350</xdr:row>
      <xdr:rowOff>179917</xdr:rowOff>
    </xdr:to>
    <xdr:pic>
      <xdr:nvPicPr>
        <xdr:cNvPr id="13" name="Picture 12">
          <a:extLst>
            <a:ext uri="{FF2B5EF4-FFF2-40B4-BE49-F238E27FC236}">
              <a16:creationId xmlns:a16="http://schemas.microsoft.com/office/drawing/2014/main" id="{4E870236-2E75-47FD-2B48-6F984DF1AC48}"/>
            </a:ext>
          </a:extLst>
        </xdr:cNvPr>
        <xdr:cNvPicPr>
          <a:picLocks noChangeAspect="1"/>
        </xdr:cNvPicPr>
      </xdr:nvPicPr>
      <xdr:blipFill>
        <a:blip xmlns:r="http://schemas.openxmlformats.org/officeDocument/2006/relationships" r:embed="rId5"/>
        <a:stretch>
          <a:fillRect/>
        </a:stretch>
      </xdr:blipFill>
      <xdr:spPr>
        <a:xfrm>
          <a:off x="624417" y="70548499"/>
          <a:ext cx="10541000" cy="15663334"/>
        </a:xfrm>
        <a:prstGeom prst="rect">
          <a:avLst/>
        </a:prstGeom>
        <a:ln w="25400">
          <a:solidFill>
            <a:schemeClr val="tx1"/>
          </a:solidFill>
        </a:ln>
      </xdr:spPr>
    </xdr:pic>
    <xdr:clientData/>
  </xdr:twoCellAnchor>
  <xdr:twoCellAnchor>
    <xdr:from>
      <xdr:col>13</xdr:col>
      <xdr:colOff>348682</xdr:colOff>
      <xdr:row>24</xdr:row>
      <xdr:rowOff>136071</xdr:rowOff>
    </xdr:from>
    <xdr:to>
      <xdr:col>14</xdr:col>
      <xdr:colOff>280647</xdr:colOff>
      <xdr:row>24</xdr:row>
      <xdr:rowOff>136071</xdr:rowOff>
    </xdr:to>
    <xdr:cxnSp macro="">
      <xdr:nvCxnSpPr>
        <xdr:cNvPr id="15" name="Straight Arrow Connector 14">
          <a:extLst>
            <a:ext uri="{FF2B5EF4-FFF2-40B4-BE49-F238E27FC236}">
              <a16:creationId xmlns:a16="http://schemas.microsoft.com/office/drawing/2014/main" id="{9A97F988-0DDA-4F15-306B-B5E3621DB712}"/>
            </a:ext>
          </a:extLst>
        </xdr:cNvPr>
        <xdr:cNvCxnSpPr/>
      </xdr:nvCxnSpPr>
      <xdr:spPr>
        <a:xfrm>
          <a:off x="10715624" y="8028214"/>
          <a:ext cx="612322" cy="0"/>
        </a:xfrm>
        <a:prstGeom prst="straightConnector1">
          <a:avLst/>
        </a:prstGeom>
        <a:ln w="1905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296334</xdr:colOff>
      <xdr:row>185</xdr:row>
      <xdr:rowOff>169333</xdr:rowOff>
    </xdr:from>
    <xdr:to>
      <xdr:col>14</xdr:col>
      <xdr:colOff>222251</xdr:colOff>
      <xdr:row>200</xdr:row>
      <xdr:rowOff>211666</xdr:rowOff>
    </xdr:to>
    <xdr:sp macro="" textlink="">
      <xdr:nvSpPr>
        <xdr:cNvPr id="7" name="TextBox 6">
          <a:extLst>
            <a:ext uri="{FF2B5EF4-FFF2-40B4-BE49-F238E27FC236}">
              <a16:creationId xmlns:a16="http://schemas.microsoft.com/office/drawing/2014/main" id="{CA8E1739-6DB3-9A4F-67EA-A91F85428A7C}"/>
            </a:ext>
          </a:extLst>
        </xdr:cNvPr>
        <xdr:cNvSpPr txBox="1"/>
      </xdr:nvSpPr>
      <xdr:spPr>
        <a:xfrm>
          <a:off x="455084" y="47635583"/>
          <a:ext cx="10763250" cy="3534833"/>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0" i="0" u="none" strike="noStrike" baseline="0">
              <a:solidFill>
                <a:srgbClr val="0070C0"/>
              </a:solidFill>
              <a:latin typeface="Arial" panose="020B0604020202020204" pitchFamily="34" charset="0"/>
              <a:ea typeface="+mn-ea"/>
              <a:cs typeface="Arial" panose="020B0604020202020204" pitchFamily="34" charset="0"/>
            </a:rPr>
            <a:t>The percent threshold is calculated based on the following formula: </a:t>
          </a:r>
        </a:p>
        <a:p>
          <a:endParaRPr lang="en-US" sz="1400" b="0" i="0" u="none" strike="noStrike" baseline="0">
            <a:solidFill>
              <a:srgbClr val="0070C0"/>
            </a:solidFill>
            <a:latin typeface="Arial" panose="020B0604020202020204" pitchFamily="34" charset="0"/>
            <a:ea typeface="+mn-ea"/>
            <a:cs typeface="Arial" panose="020B0604020202020204" pitchFamily="34" charset="0"/>
          </a:endParaRPr>
        </a:p>
        <a:p>
          <a:r>
            <a:rPr lang="en-US" sz="1400" b="0" i="1" u="none" strike="noStrike" baseline="0">
              <a:solidFill>
                <a:srgbClr val="0070C0"/>
              </a:solidFill>
              <a:latin typeface="Arial" panose="020B0604020202020204" pitchFamily="34" charset="0"/>
              <a:ea typeface="+mn-ea"/>
              <a:cs typeface="Arial" panose="020B0604020202020204" pitchFamily="34" charset="0"/>
            </a:rPr>
            <a:t>X </a:t>
          </a:r>
          <a:r>
            <a:rPr lang="en-US" sz="1400" b="0" i="0" u="none" strike="noStrike" baseline="0">
              <a:solidFill>
                <a:srgbClr val="0070C0"/>
              </a:solidFill>
              <a:latin typeface="Arial" panose="020B0604020202020204" pitchFamily="34" charset="0"/>
              <a:ea typeface="+mn-ea"/>
              <a:cs typeface="Arial" panose="020B0604020202020204" pitchFamily="34" charset="0"/>
            </a:rPr>
            <a:t>= </a:t>
          </a:r>
          <a:r>
            <a:rPr lang="en-US" sz="1400" b="0" i="1" u="none" strike="noStrike" baseline="0">
              <a:solidFill>
                <a:srgbClr val="0070C0"/>
              </a:solidFill>
              <a:latin typeface="Arial" panose="020B0604020202020204" pitchFamily="34" charset="0"/>
              <a:ea typeface="+mn-ea"/>
              <a:cs typeface="Arial" panose="020B0604020202020204" pitchFamily="34" charset="0"/>
            </a:rPr>
            <a:t>NC </a:t>
          </a:r>
          <a:r>
            <a:rPr lang="en-US" sz="1400" b="0" i="0" u="none" strike="noStrike" baseline="0">
              <a:solidFill>
                <a:srgbClr val="0070C0"/>
              </a:solidFill>
              <a:latin typeface="Arial" panose="020B0604020202020204" pitchFamily="34" charset="0"/>
              <a:ea typeface="+mn-ea"/>
              <a:cs typeface="Arial" panose="020B0604020202020204" pitchFamily="34" charset="0"/>
            </a:rPr>
            <a:t>/ </a:t>
          </a:r>
          <a:r>
            <a:rPr lang="en-US" sz="1400" b="0" i="1" u="none" strike="noStrike" baseline="0">
              <a:solidFill>
                <a:srgbClr val="0070C0"/>
              </a:solidFill>
              <a:latin typeface="Arial" panose="020B0604020202020204" pitchFamily="34" charset="0"/>
              <a:ea typeface="+mn-ea"/>
              <a:cs typeface="Arial" panose="020B0604020202020204" pitchFamily="34" charset="0"/>
            </a:rPr>
            <a:t>TA </a:t>
          </a:r>
          <a:endParaRPr lang="en-US" sz="1400" b="0" i="0" u="none" strike="noStrike" baseline="0">
            <a:solidFill>
              <a:srgbClr val="0070C0"/>
            </a:solidFill>
            <a:latin typeface="Arial" panose="020B0604020202020204" pitchFamily="34" charset="0"/>
            <a:ea typeface="+mn-ea"/>
            <a:cs typeface="Arial" panose="020B0604020202020204" pitchFamily="34" charset="0"/>
          </a:endParaRPr>
        </a:p>
        <a:p>
          <a:r>
            <a:rPr lang="en-US" sz="1400" b="0" i="0" u="none" strike="noStrike" baseline="0">
              <a:solidFill>
                <a:srgbClr val="0070C0"/>
              </a:solidFill>
              <a:latin typeface="Arial" panose="020B0604020202020204" pitchFamily="34" charset="0"/>
              <a:ea typeface="+mn-ea"/>
              <a:cs typeface="Arial" panose="020B0604020202020204" pitchFamily="34" charset="0"/>
            </a:rPr>
            <a:t>where: </a:t>
          </a:r>
        </a:p>
        <a:p>
          <a:endParaRPr lang="en-US" sz="1400" b="0" i="0" u="none" strike="noStrike" baseline="0">
            <a:solidFill>
              <a:srgbClr val="0070C0"/>
            </a:solidFill>
            <a:latin typeface="Arial" panose="020B0604020202020204" pitchFamily="34" charset="0"/>
            <a:ea typeface="+mn-ea"/>
            <a:cs typeface="Arial" panose="020B0604020202020204" pitchFamily="34" charset="0"/>
          </a:endParaRPr>
        </a:p>
        <a:p>
          <a:r>
            <a:rPr lang="en-US" sz="1400" b="0" i="1" u="none" strike="noStrike" baseline="0">
              <a:solidFill>
                <a:srgbClr val="0070C0"/>
              </a:solidFill>
              <a:latin typeface="Arial" panose="020B0604020202020204" pitchFamily="34" charset="0"/>
              <a:ea typeface="+mn-ea"/>
              <a:cs typeface="Arial" panose="020B0604020202020204" pitchFamily="34" charset="0"/>
            </a:rPr>
            <a:t>X </a:t>
          </a:r>
          <a:r>
            <a:rPr lang="en-US" sz="1400" b="0" i="0" u="none" strike="noStrike" baseline="0">
              <a:solidFill>
                <a:srgbClr val="0070C0"/>
              </a:solidFill>
              <a:latin typeface="Arial" panose="020B0604020202020204" pitchFamily="34" charset="0"/>
              <a:ea typeface="+mn-ea"/>
              <a:cs typeface="Arial" panose="020B0604020202020204" pitchFamily="34" charset="0"/>
            </a:rPr>
            <a:t>= percent threshold (5%)</a:t>
          </a:r>
        </a:p>
        <a:p>
          <a:endParaRPr lang="en-US" sz="1400" b="0" i="1" u="none" strike="noStrike" baseline="0">
            <a:solidFill>
              <a:srgbClr val="0070C0"/>
            </a:solidFill>
            <a:latin typeface="Arial" panose="020B0604020202020204" pitchFamily="34" charset="0"/>
            <a:ea typeface="+mn-ea"/>
            <a:cs typeface="Arial" panose="020B0604020202020204" pitchFamily="34" charset="0"/>
          </a:endParaRPr>
        </a:p>
        <a:p>
          <a:r>
            <a:rPr lang="en-US" sz="1400" b="0" i="1" u="none" strike="noStrike" baseline="0">
              <a:solidFill>
                <a:srgbClr val="0070C0"/>
              </a:solidFill>
              <a:latin typeface="Arial" panose="020B0604020202020204" pitchFamily="34" charset="0"/>
              <a:ea typeface="+mn-ea"/>
              <a:cs typeface="Arial" panose="020B0604020202020204" pitchFamily="34" charset="0"/>
            </a:rPr>
            <a:t>NC </a:t>
          </a:r>
          <a:r>
            <a:rPr lang="en-US" sz="1400" b="0" i="0" u="none" strike="noStrike" baseline="0">
              <a:solidFill>
                <a:srgbClr val="0070C0"/>
              </a:solidFill>
              <a:latin typeface="Arial" panose="020B0604020202020204" pitchFamily="34" charset="0"/>
              <a:ea typeface="+mn-ea"/>
              <a:cs typeface="Arial" panose="020B0604020202020204" pitchFamily="34" charset="0"/>
            </a:rPr>
            <a:t>= total value of non-compliant manufactured products and construction material </a:t>
          </a:r>
        </a:p>
        <a:p>
          <a:endParaRPr lang="en-US" sz="1400" b="0" i="0" u="none" strike="noStrike" baseline="0">
            <a:solidFill>
              <a:srgbClr val="0070C0"/>
            </a:solidFill>
            <a:latin typeface="Arial" panose="020B0604020202020204" pitchFamily="34" charset="0"/>
            <a:ea typeface="+mn-ea"/>
            <a:cs typeface="Arial" panose="020B0604020202020204" pitchFamily="34" charset="0"/>
          </a:endParaRPr>
        </a:p>
        <a:p>
          <a:r>
            <a:rPr lang="en-US" sz="1400" b="0" i="1" u="none" strike="noStrike" baseline="0">
              <a:solidFill>
                <a:srgbClr val="0070C0"/>
              </a:solidFill>
              <a:latin typeface="Arial" panose="020B0604020202020204" pitchFamily="34" charset="0"/>
              <a:ea typeface="+mn-ea"/>
              <a:cs typeface="Arial" panose="020B0604020202020204" pitchFamily="34" charset="0"/>
            </a:rPr>
            <a:t>TA </a:t>
          </a:r>
          <a:r>
            <a:rPr lang="en-US" sz="1400" b="0" i="0" u="none" strike="noStrike" baseline="0">
              <a:solidFill>
                <a:srgbClr val="0070C0"/>
              </a:solidFill>
              <a:latin typeface="Arial" panose="020B0604020202020204" pitchFamily="34" charset="0"/>
              <a:ea typeface="+mn-ea"/>
              <a:cs typeface="Arial" panose="020B0604020202020204" pitchFamily="34" charset="0"/>
            </a:rPr>
            <a:t>= total applicable project costs (iron or steel products, manufactured products, and construction materials; does not include excluded materials) </a:t>
          </a:r>
        </a:p>
        <a:p>
          <a:endParaRPr lang="en-US" sz="1400" b="0" i="0" u="none" strike="noStrike" baseline="0">
            <a:solidFill>
              <a:srgbClr val="0070C0"/>
            </a:solidFill>
            <a:latin typeface="Arial" panose="020B0604020202020204" pitchFamily="34" charset="0"/>
            <a:ea typeface="+mn-ea"/>
            <a:cs typeface="Arial" panose="020B0604020202020204" pitchFamily="34" charset="0"/>
          </a:endParaRPr>
        </a:p>
        <a:p>
          <a:r>
            <a:rPr lang="en-US" sz="1400" b="0" i="0" u="none" strike="noStrike" baseline="0">
              <a:solidFill>
                <a:srgbClr val="0070C0"/>
              </a:solidFill>
              <a:latin typeface="Arial" panose="020B0604020202020204" pitchFamily="34" charset="0"/>
              <a:ea typeface="+mn-ea"/>
              <a:cs typeface="Arial" panose="020B0604020202020204" pitchFamily="34" charset="0"/>
            </a:rPr>
            <a:t>This threshold is based on the actual cost of the iron or steel products, manufactured products, and construction materials, not the anticipated cost of those materials. Compliant and non-compliant Agency Furnished Materials for the project must be accounted for in a De Minimis Cost Waiver Worksheet calculation, if provided by the Local </a:t>
          </a:r>
          <a:r>
            <a:rPr lang="en-US" sz="1600" b="0" i="0" u="none" strike="noStrike" baseline="0">
              <a:solidFill>
                <a:srgbClr val="0070C0"/>
              </a:solidFill>
              <a:latin typeface="Arial" panose="020B0604020202020204" pitchFamily="34" charset="0"/>
              <a:ea typeface="+mn-ea"/>
              <a:cs typeface="Arial" panose="020B0604020202020204" pitchFamily="34" charset="0"/>
            </a:rPr>
            <a:t>Agency. </a:t>
          </a:r>
          <a:endParaRPr lang="en-US" sz="1600" b="0">
            <a:solidFill>
              <a:srgbClr val="0070C0"/>
            </a:solidFill>
            <a:latin typeface="Arial" panose="020B0604020202020204" pitchFamily="34"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85725</xdr:colOff>
          <xdr:row>22</xdr:row>
          <xdr:rowOff>190500</xdr:rowOff>
        </xdr:from>
        <xdr:to>
          <xdr:col>4</xdr:col>
          <xdr:colOff>971550</xdr:colOff>
          <xdr:row>23</xdr:row>
          <xdr:rowOff>171450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85725</xdr:colOff>
          <xdr:row>25</xdr:row>
          <xdr:rowOff>0</xdr:rowOff>
        </xdr:from>
        <xdr:to>
          <xdr:col>4</xdr:col>
          <xdr:colOff>904875</xdr:colOff>
          <xdr:row>25</xdr:row>
          <xdr:rowOff>171450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1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85725</xdr:colOff>
          <xdr:row>33</xdr:row>
          <xdr:rowOff>0</xdr:rowOff>
        </xdr:from>
        <xdr:to>
          <xdr:col>4</xdr:col>
          <xdr:colOff>904875</xdr:colOff>
          <xdr:row>33</xdr:row>
          <xdr:rowOff>171450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85725</xdr:colOff>
          <xdr:row>35</xdr:row>
          <xdr:rowOff>0</xdr:rowOff>
        </xdr:from>
        <xdr:to>
          <xdr:col>4</xdr:col>
          <xdr:colOff>904875</xdr:colOff>
          <xdr:row>35</xdr:row>
          <xdr:rowOff>171450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1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85725</xdr:colOff>
          <xdr:row>38</xdr:row>
          <xdr:rowOff>0</xdr:rowOff>
        </xdr:from>
        <xdr:to>
          <xdr:col>4</xdr:col>
          <xdr:colOff>904875</xdr:colOff>
          <xdr:row>38</xdr:row>
          <xdr:rowOff>171450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1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85725</xdr:colOff>
          <xdr:row>40</xdr:row>
          <xdr:rowOff>0</xdr:rowOff>
        </xdr:from>
        <xdr:to>
          <xdr:col>4</xdr:col>
          <xdr:colOff>904875</xdr:colOff>
          <xdr:row>40</xdr:row>
          <xdr:rowOff>171450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1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85725</xdr:colOff>
          <xdr:row>42</xdr:row>
          <xdr:rowOff>0</xdr:rowOff>
        </xdr:from>
        <xdr:to>
          <xdr:col>4</xdr:col>
          <xdr:colOff>904875</xdr:colOff>
          <xdr:row>42</xdr:row>
          <xdr:rowOff>171450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1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85725</xdr:colOff>
          <xdr:row>44</xdr:row>
          <xdr:rowOff>0</xdr:rowOff>
        </xdr:from>
        <xdr:to>
          <xdr:col>4</xdr:col>
          <xdr:colOff>904875</xdr:colOff>
          <xdr:row>44</xdr:row>
          <xdr:rowOff>171450</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1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85725</xdr:colOff>
          <xdr:row>46</xdr:row>
          <xdr:rowOff>0</xdr:rowOff>
        </xdr:from>
        <xdr:to>
          <xdr:col>4</xdr:col>
          <xdr:colOff>904875</xdr:colOff>
          <xdr:row>46</xdr:row>
          <xdr:rowOff>171450</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1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85725</xdr:colOff>
          <xdr:row>48</xdr:row>
          <xdr:rowOff>0</xdr:rowOff>
        </xdr:from>
        <xdr:to>
          <xdr:col>4</xdr:col>
          <xdr:colOff>904875</xdr:colOff>
          <xdr:row>48</xdr:row>
          <xdr:rowOff>171450</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85725</xdr:colOff>
          <xdr:row>29</xdr:row>
          <xdr:rowOff>0</xdr:rowOff>
        </xdr:from>
        <xdr:to>
          <xdr:col>4</xdr:col>
          <xdr:colOff>904875</xdr:colOff>
          <xdr:row>29</xdr:row>
          <xdr:rowOff>171450</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a:t>
              </a:r>
            </a:p>
          </xdr:txBody>
        </xdr:sp>
        <xdr:clientData/>
      </xdr:twoCellAnchor>
    </mc:Choice>
    <mc:Fallback/>
  </mc:AlternateContent>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F840E1-3169-46C8-8D3D-3631AFEE8677}">
  <dimension ref="B1:O355"/>
  <sheetViews>
    <sheetView tabSelected="1" view="pageBreakPreview" zoomScale="90" zoomScaleNormal="100" zoomScaleSheetLayoutView="90" workbookViewId="0">
      <selection activeCell="B16" sqref="B16:O16"/>
    </sheetView>
  </sheetViews>
  <sheetFormatPr defaultColWidth="9.140625" defaultRowHeight="14.25" x14ac:dyDescent="0.2"/>
  <cols>
    <col min="1" max="1" width="2.42578125" style="1" customWidth="1"/>
    <col min="2" max="13" width="12.7109375" style="1" customWidth="1"/>
    <col min="14" max="14" width="10.140625" style="1" customWidth="1"/>
    <col min="15" max="15" width="9.140625" style="1"/>
    <col min="16" max="16" width="4.28515625" style="1" customWidth="1"/>
    <col min="17" max="16384" width="9.140625" style="1"/>
  </cols>
  <sheetData>
    <row r="1" spans="2:15" ht="30" customHeight="1" x14ac:dyDescent="0.3">
      <c r="B1" s="212" t="s">
        <v>71</v>
      </c>
      <c r="C1" s="212"/>
      <c r="D1" s="212"/>
      <c r="E1" s="212"/>
      <c r="F1" s="212"/>
      <c r="G1" s="212"/>
      <c r="H1" s="212"/>
      <c r="I1" s="212"/>
      <c r="J1" s="212"/>
      <c r="K1" s="212"/>
      <c r="L1" s="212"/>
      <c r="M1" s="212"/>
      <c r="N1" s="212"/>
      <c r="O1" s="212"/>
    </row>
    <row r="2" spans="2:15" ht="30" customHeight="1" x14ac:dyDescent="0.3">
      <c r="B2" s="215" t="s">
        <v>102</v>
      </c>
      <c r="C2" s="215"/>
      <c r="D2" s="215"/>
      <c r="E2" s="215"/>
      <c r="F2" s="215"/>
      <c r="G2" s="215"/>
      <c r="H2" s="215"/>
      <c r="I2" s="215"/>
      <c r="J2" s="215"/>
      <c r="K2" s="215"/>
      <c r="L2" s="215"/>
      <c r="M2" s="215"/>
      <c r="N2" s="215"/>
      <c r="O2" s="215"/>
    </row>
    <row r="3" spans="2:15" ht="18" customHeight="1" x14ac:dyDescent="0.2">
      <c r="B3" s="214" t="s">
        <v>101</v>
      </c>
      <c r="C3" s="214"/>
      <c r="D3" s="214"/>
      <c r="E3" s="214"/>
      <c r="F3" s="214"/>
      <c r="G3" s="214"/>
      <c r="H3" s="214"/>
      <c r="I3" s="214"/>
      <c r="J3" s="214"/>
      <c r="K3" s="214"/>
      <c r="L3" s="214"/>
      <c r="M3" s="214"/>
      <c r="N3" s="214"/>
      <c r="O3" s="214"/>
    </row>
    <row r="4" spans="2:15" ht="15" customHeight="1" x14ac:dyDescent="0.2">
      <c r="B4" s="214"/>
      <c r="C4" s="214"/>
      <c r="D4" s="214"/>
      <c r="E4" s="214"/>
      <c r="F4" s="214"/>
      <c r="G4" s="214"/>
      <c r="H4" s="214"/>
      <c r="I4" s="214"/>
      <c r="J4" s="214"/>
      <c r="K4" s="214"/>
      <c r="L4" s="214"/>
      <c r="M4" s="214"/>
      <c r="N4" s="214"/>
      <c r="O4" s="214"/>
    </row>
    <row r="5" spans="2:15" ht="15" customHeight="1" x14ac:dyDescent="0.2">
      <c r="B5" s="214"/>
      <c r="C5" s="214"/>
      <c r="D5" s="214"/>
      <c r="E5" s="214"/>
      <c r="F5" s="214"/>
      <c r="G5" s="214"/>
      <c r="H5" s="214"/>
      <c r="I5" s="214"/>
      <c r="J5" s="214"/>
      <c r="K5" s="214"/>
      <c r="L5" s="214"/>
      <c r="M5" s="214"/>
      <c r="N5" s="214"/>
      <c r="O5" s="214"/>
    </row>
    <row r="6" spans="2:15" ht="15" customHeight="1" x14ac:dyDescent="0.2">
      <c r="B6" s="214"/>
      <c r="C6" s="214"/>
      <c r="D6" s="214"/>
      <c r="E6" s="214"/>
      <c r="F6" s="214"/>
      <c r="G6" s="214"/>
      <c r="H6" s="214"/>
      <c r="I6" s="214"/>
      <c r="J6" s="214"/>
      <c r="K6" s="214"/>
      <c r="L6" s="214"/>
      <c r="M6" s="214"/>
      <c r="N6" s="214"/>
      <c r="O6" s="214"/>
    </row>
    <row r="7" spans="2:15" ht="22.5" customHeight="1" x14ac:dyDescent="0.2">
      <c r="B7" s="214"/>
      <c r="C7" s="214"/>
      <c r="D7" s="214"/>
      <c r="E7" s="214"/>
      <c r="F7" s="214"/>
      <c r="G7" s="214"/>
      <c r="H7" s="214"/>
      <c r="I7" s="214"/>
      <c r="J7" s="214"/>
      <c r="K7" s="214"/>
      <c r="L7" s="214"/>
      <c r="M7" s="214"/>
      <c r="N7" s="214"/>
      <c r="O7" s="214"/>
    </row>
    <row r="8" spans="2:15" ht="30" customHeight="1" x14ac:dyDescent="0.3">
      <c r="B8" s="215" t="s">
        <v>103</v>
      </c>
      <c r="C8" s="215"/>
      <c r="D8" s="215"/>
      <c r="E8" s="215"/>
      <c r="F8" s="215"/>
      <c r="G8" s="215"/>
      <c r="H8" s="215"/>
      <c r="I8" s="215"/>
      <c r="J8" s="215"/>
      <c r="K8" s="215"/>
      <c r="L8" s="215"/>
      <c r="M8" s="215"/>
      <c r="N8" s="215"/>
      <c r="O8" s="215"/>
    </row>
    <row r="9" spans="2:15" ht="18" customHeight="1" x14ac:dyDescent="0.2">
      <c r="B9" s="214" t="s">
        <v>131</v>
      </c>
      <c r="C9" s="214"/>
      <c r="D9" s="214"/>
      <c r="E9" s="214"/>
      <c r="F9" s="214"/>
      <c r="G9" s="214"/>
      <c r="H9" s="214"/>
      <c r="I9" s="214"/>
      <c r="J9" s="214"/>
      <c r="K9" s="214"/>
      <c r="L9" s="214"/>
      <c r="M9" s="214"/>
      <c r="N9" s="214"/>
      <c r="O9" s="214"/>
    </row>
    <row r="10" spans="2:15" ht="18" customHeight="1" x14ac:dyDescent="0.2">
      <c r="B10" s="214"/>
      <c r="C10" s="214"/>
      <c r="D10" s="214"/>
      <c r="E10" s="214"/>
      <c r="F10" s="214"/>
      <c r="G10" s="214"/>
      <c r="H10" s="214"/>
      <c r="I10" s="214"/>
      <c r="J10" s="214"/>
      <c r="K10" s="214"/>
      <c r="L10" s="214"/>
      <c r="M10" s="214"/>
      <c r="N10" s="214"/>
      <c r="O10" s="214"/>
    </row>
    <row r="11" spans="2:15" ht="26.25" customHeight="1" x14ac:dyDescent="0.2">
      <c r="B11" s="214"/>
      <c r="C11" s="214"/>
      <c r="D11" s="214"/>
      <c r="E11" s="214"/>
      <c r="F11" s="214"/>
      <c r="G11" s="214"/>
      <c r="H11" s="214"/>
      <c r="I11" s="214"/>
      <c r="J11" s="214"/>
      <c r="K11" s="214"/>
      <c r="L11" s="214"/>
      <c r="M11" s="214"/>
      <c r="N11" s="214"/>
      <c r="O11" s="214"/>
    </row>
    <row r="12" spans="2:15" ht="30" customHeight="1" x14ac:dyDescent="0.2">
      <c r="B12" s="216" t="s">
        <v>104</v>
      </c>
      <c r="C12" s="216"/>
      <c r="D12" s="216"/>
      <c r="E12" s="216"/>
      <c r="F12" s="216"/>
      <c r="G12" s="216"/>
      <c r="H12" s="216"/>
      <c r="I12" s="216"/>
      <c r="J12" s="216"/>
      <c r="K12" s="216"/>
      <c r="L12" s="216"/>
      <c r="M12" s="216"/>
      <c r="N12" s="216"/>
      <c r="O12" s="216"/>
    </row>
    <row r="13" spans="2:15" ht="30" customHeight="1" x14ac:dyDescent="0.2">
      <c r="B13" s="216"/>
      <c r="C13" s="216"/>
      <c r="D13" s="216"/>
      <c r="E13" s="216"/>
      <c r="F13" s="216"/>
      <c r="G13" s="216"/>
      <c r="H13" s="216"/>
      <c r="I13" s="216"/>
      <c r="J13" s="216"/>
      <c r="K13" s="216"/>
      <c r="L13" s="216"/>
      <c r="M13" s="216"/>
      <c r="N13" s="216"/>
      <c r="O13" s="216"/>
    </row>
    <row r="14" spans="2:15" ht="20.25" x14ac:dyDescent="0.3">
      <c r="B14" s="192" t="s">
        <v>81</v>
      </c>
      <c r="C14" s="186"/>
      <c r="D14" s="186"/>
      <c r="E14" s="186"/>
      <c r="F14" s="186"/>
      <c r="G14" s="186"/>
      <c r="H14" s="186"/>
      <c r="I14" s="186"/>
      <c r="J14" s="187"/>
      <c r="K14" s="187"/>
      <c r="L14" s="187"/>
      <c r="M14" s="187"/>
      <c r="N14" s="187"/>
      <c r="O14" s="187"/>
    </row>
    <row r="15" spans="2:15" ht="18" x14ac:dyDescent="0.25">
      <c r="B15" s="185"/>
      <c r="C15" s="186"/>
      <c r="D15" s="186"/>
      <c r="E15" s="186"/>
      <c r="F15" s="186"/>
      <c r="G15" s="186"/>
      <c r="H15" s="186"/>
      <c r="I15" s="186"/>
      <c r="J15" s="187"/>
      <c r="K15" s="187"/>
      <c r="L15" s="187"/>
      <c r="M15" s="187"/>
      <c r="N15" s="187"/>
      <c r="O15" s="187"/>
    </row>
    <row r="16" spans="2:15" ht="75" customHeight="1" x14ac:dyDescent="0.25">
      <c r="B16" s="211" t="s">
        <v>205</v>
      </c>
      <c r="C16" s="211"/>
      <c r="D16" s="211"/>
      <c r="E16" s="211"/>
      <c r="F16" s="211"/>
      <c r="G16" s="211"/>
      <c r="H16" s="211"/>
      <c r="I16" s="211"/>
      <c r="J16" s="211"/>
      <c r="K16" s="211"/>
      <c r="L16" s="211"/>
      <c r="M16" s="211"/>
      <c r="N16" s="211"/>
      <c r="O16" s="211"/>
    </row>
    <row r="17" spans="2:15" ht="14.25" customHeight="1" x14ac:dyDescent="0.2">
      <c r="B17" s="188"/>
      <c r="C17" s="188"/>
      <c r="D17" s="188"/>
      <c r="E17" s="188"/>
      <c r="F17" s="188"/>
      <c r="G17" s="188"/>
      <c r="H17" s="188"/>
      <c r="I17" s="188"/>
      <c r="J17" s="188"/>
      <c r="K17" s="188"/>
      <c r="L17" s="188"/>
      <c r="M17" s="188"/>
      <c r="N17" s="188"/>
      <c r="O17" s="188"/>
    </row>
    <row r="18" spans="2:15" ht="35.1" customHeight="1" x14ac:dyDescent="0.25">
      <c r="B18" s="218" t="s">
        <v>196</v>
      </c>
      <c r="C18" s="218"/>
      <c r="D18" s="218"/>
      <c r="E18" s="218"/>
      <c r="F18" s="218"/>
      <c r="G18" s="218"/>
      <c r="H18" s="218"/>
      <c r="I18" s="218"/>
      <c r="J18" s="218"/>
      <c r="K18" s="218"/>
      <c r="L18" s="218"/>
      <c r="M18" s="218"/>
      <c r="N18" s="218"/>
      <c r="O18" s="218"/>
    </row>
    <row r="19" spans="2:15" ht="32.25" customHeight="1" x14ac:dyDescent="0.25">
      <c r="B19" s="218" t="s">
        <v>153</v>
      </c>
      <c r="C19" s="218"/>
      <c r="D19" s="218"/>
      <c r="E19" s="218"/>
      <c r="F19" s="218"/>
      <c r="G19" s="218"/>
      <c r="H19" s="218"/>
      <c r="I19" s="218"/>
      <c r="J19" s="218"/>
      <c r="K19" s="218"/>
      <c r="L19" s="218"/>
      <c r="M19" s="218"/>
      <c r="N19" s="218"/>
      <c r="O19" s="218"/>
    </row>
    <row r="20" spans="2:15" ht="18" x14ac:dyDescent="0.25">
      <c r="B20" s="193"/>
      <c r="C20" s="189"/>
      <c r="D20" s="189"/>
      <c r="E20" s="189"/>
      <c r="F20" s="189"/>
      <c r="G20" s="189"/>
      <c r="H20" s="189"/>
      <c r="I20" s="189"/>
      <c r="J20" s="194"/>
      <c r="K20" s="194"/>
      <c r="L20" s="194"/>
      <c r="M20" s="194"/>
      <c r="N20" s="194"/>
      <c r="O20" s="194"/>
    </row>
    <row r="21" spans="2:15" ht="60" customHeight="1" x14ac:dyDescent="0.25">
      <c r="B21" s="218" t="s">
        <v>206</v>
      </c>
      <c r="C21" s="218"/>
      <c r="D21" s="218"/>
      <c r="E21" s="218"/>
      <c r="F21" s="218"/>
      <c r="G21" s="218"/>
      <c r="H21" s="218"/>
      <c r="I21" s="218"/>
      <c r="J21" s="218"/>
      <c r="K21" s="218"/>
      <c r="L21" s="218"/>
      <c r="M21" s="218"/>
      <c r="N21" s="218"/>
      <c r="O21" s="218"/>
    </row>
    <row r="22" spans="2:15" ht="18" x14ac:dyDescent="0.25">
      <c r="B22" s="193"/>
      <c r="C22" s="189"/>
      <c r="D22" s="189"/>
      <c r="E22" s="189"/>
      <c r="F22" s="189"/>
      <c r="G22" s="189"/>
      <c r="H22" s="189"/>
      <c r="I22" s="189"/>
      <c r="J22" s="194"/>
      <c r="K22" s="194"/>
      <c r="L22" s="194"/>
      <c r="M22" s="194"/>
      <c r="N22" s="194"/>
      <c r="O22" s="194"/>
    </row>
    <row r="23" spans="2:15" ht="24.95" customHeight="1" x14ac:dyDescent="0.25">
      <c r="B23" s="193" t="s">
        <v>80</v>
      </c>
      <c r="C23" s="189"/>
      <c r="D23" s="189"/>
      <c r="E23" s="189"/>
      <c r="F23" s="189"/>
      <c r="G23" s="189"/>
      <c r="H23" s="189"/>
      <c r="I23" s="189"/>
      <c r="J23" s="194"/>
      <c r="K23" s="194"/>
      <c r="L23" s="194"/>
      <c r="M23" s="194" t="s">
        <v>107</v>
      </c>
      <c r="N23" s="202"/>
      <c r="O23" s="194"/>
    </row>
    <row r="24" spans="2:15" ht="24.95" customHeight="1" x14ac:dyDescent="0.25">
      <c r="B24" s="217" t="s">
        <v>106</v>
      </c>
      <c r="C24" s="217"/>
      <c r="D24" s="217"/>
      <c r="E24" s="217"/>
      <c r="F24" s="217"/>
      <c r="G24" s="217"/>
      <c r="H24" s="217"/>
      <c r="I24" s="217"/>
      <c r="J24" s="217"/>
      <c r="K24" s="217"/>
      <c r="L24" s="217"/>
      <c r="M24" s="194" t="s">
        <v>107</v>
      </c>
      <c r="N24" s="198"/>
      <c r="O24" s="199" t="s">
        <v>87</v>
      </c>
    </row>
    <row r="25" spans="2:15" ht="24.95" customHeight="1" x14ac:dyDescent="0.25">
      <c r="B25" s="193" t="s">
        <v>110</v>
      </c>
      <c r="C25" s="193"/>
      <c r="D25" s="193"/>
      <c r="E25" s="193"/>
      <c r="F25" s="193"/>
      <c r="G25" s="193"/>
      <c r="H25" s="193"/>
      <c r="I25" s="193"/>
      <c r="J25" s="193"/>
      <c r="K25" s="193"/>
      <c r="L25" s="193"/>
      <c r="M25" s="194" t="s">
        <v>107</v>
      </c>
      <c r="N25" s="200"/>
      <c r="O25" s="201"/>
    </row>
    <row r="26" spans="2:15" ht="18" x14ac:dyDescent="0.25">
      <c r="B26" s="195"/>
      <c r="C26" s="195"/>
      <c r="D26" s="195"/>
      <c r="E26" s="195"/>
      <c r="F26" s="195"/>
      <c r="G26" s="195"/>
      <c r="H26" s="195"/>
      <c r="I26" s="195"/>
      <c r="J26" s="195"/>
      <c r="K26" s="195"/>
      <c r="L26" s="195"/>
      <c r="M26" s="196"/>
      <c r="N26" s="196"/>
      <c r="O26" s="197"/>
    </row>
    <row r="27" spans="2:15" s="191" customFormat="1" ht="30" customHeight="1" x14ac:dyDescent="0.3">
      <c r="B27" s="221" t="s">
        <v>88</v>
      </c>
      <c r="C27" s="221"/>
      <c r="D27" s="221"/>
      <c r="E27" s="221"/>
      <c r="F27" s="221"/>
      <c r="G27" s="221"/>
      <c r="H27" s="221"/>
      <c r="I27" s="221"/>
      <c r="J27" s="221"/>
      <c r="K27" s="221"/>
      <c r="L27" s="221"/>
      <c r="M27" s="221"/>
      <c r="N27" s="221"/>
      <c r="O27" s="221"/>
    </row>
    <row r="28" spans="2:15" s="204" customFormat="1" ht="18" x14ac:dyDescent="0.25">
      <c r="B28" s="203"/>
      <c r="C28" s="203"/>
      <c r="D28" s="203"/>
      <c r="E28" s="203"/>
      <c r="F28" s="203"/>
      <c r="G28" s="203"/>
      <c r="H28" s="203"/>
      <c r="I28" s="203"/>
      <c r="J28" s="203"/>
      <c r="K28" s="203"/>
      <c r="L28" s="203"/>
      <c r="M28" s="203"/>
      <c r="N28" s="203"/>
      <c r="O28" s="203"/>
    </row>
    <row r="29" spans="2:15" s="204" customFormat="1" ht="18" x14ac:dyDescent="0.25">
      <c r="B29" s="197" t="s">
        <v>207</v>
      </c>
      <c r="C29" s="197"/>
      <c r="D29" s="197"/>
      <c r="E29" s="197"/>
      <c r="F29" s="197"/>
      <c r="G29" s="197"/>
      <c r="H29" s="197"/>
      <c r="I29" s="197"/>
      <c r="J29" s="197"/>
      <c r="K29" s="197"/>
      <c r="L29" s="197"/>
      <c r="M29" s="197"/>
      <c r="N29" s="197"/>
      <c r="O29" s="197"/>
    </row>
    <row r="30" spans="2:15" s="204" customFormat="1" ht="18" x14ac:dyDescent="0.25">
      <c r="B30" s="197"/>
      <c r="C30" s="197"/>
      <c r="D30" s="197"/>
      <c r="E30" s="197"/>
      <c r="F30" s="197"/>
      <c r="G30" s="197"/>
      <c r="H30" s="197"/>
      <c r="I30" s="197"/>
      <c r="J30" s="197"/>
      <c r="K30" s="197"/>
      <c r="L30" s="197"/>
      <c r="M30" s="197"/>
      <c r="N30" s="197"/>
      <c r="O30" s="197"/>
    </row>
    <row r="31" spans="2:15" s="204" customFormat="1" ht="18" x14ac:dyDescent="0.25">
      <c r="B31" s="197" t="s">
        <v>83</v>
      </c>
      <c r="C31" s="197"/>
      <c r="D31" s="197"/>
      <c r="E31" s="197"/>
      <c r="F31" s="197"/>
      <c r="G31" s="197"/>
      <c r="H31" s="197"/>
      <c r="I31" s="197"/>
      <c r="J31" s="197"/>
      <c r="K31" s="197"/>
      <c r="L31" s="197"/>
      <c r="M31" s="197"/>
      <c r="N31" s="197"/>
      <c r="O31" s="197"/>
    </row>
    <row r="32" spans="2:15" s="204" customFormat="1" ht="18" x14ac:dyDescent="0.25">
      <c r="B32" s="197"/>
      <c r="C32" s="197"/>
      <c r="D32" s="197"/>
      <c r="E32" s="197"/>
      <c r="F32" s="197"/>
      <c r="G32" s="197"/>
      <c r="H32" s="197"/>
      <c r="I32" s="197"/>
      <c r="J32" s="197"/>
      <c r="K32" s="197"/>
      <c r="L32" s="197"/>
      <c r="M32" s="197"/>
      <c r="N32" s="197"/>
      <c r="O32" s="197"/>
    </row>
    <row r="33" spans="2:15" s="204" customFormat="1" ht="18" x14ac:dyDescent="0.25">
      <c r="B33" s="219" t="s">
        <v>95</v>
      </c>
      <c r="C33" s="219"/>
      <c r="D33" s="219"/>
      <c r="E33" s="219"/>
      <c r="F33" s="219"/>
      <c r="G33" s="219"/>
      <c r="H33" s="219"/>
      <c r="I33" s="219"/>
      <c r="J33" s="219"/>
      <c r="K33" s="219"/>
      <c r="L33" s="219"/>
      <c r="M33" s="219"/>
      <c r="N33" s="219"/>
      <c r="O33" s="219"/>
    </row>
    <row r="34" spans="2:15" s="204" customFormat="1" ht="18" x14ac:dyDescent="0.25">
      <c r="B34" s="219"/>
      <c r="C34" s="219"/>
      <c r="D34" s="219"/>
      <c r="E34" s="219"/>
      <c r="F34" s="219"/>
      <c r="G34" s="219"/>
      <c r="H34" s="219"/>
      <c r="I34" s="219"/>
      <c r="J34" s="219"/>
      <c r="K34" s="219"/>
      <c r="L34" s="219"/>
      <c r="M34" s="219"/>
      <c r="N34" s="219"/>
      <c r="O34" s="219"/>
    </row>
    <row r="35" spans="2:15" s="204" customFormat="1" ht="18" x14ac:dyDescent="0.25">
      <c r="B35" s="205"/>
      <c r="C35" s="205"/>
      <c r="D35" s="205"/>
      <c r="E35" s="205"/>
      <c r="F35" s="205"/>
      <c r="G35" s="205"/>
      <c r="H35" s="205"/>
      <c r="I35" s="205"/>
      <c r="J35" s="205"/>
      <c r="K35" s="205"/>
      <c r="L35" s="205"/>
      <c r="M35" s="205"/>
      <c r="N35" s="205"/>
      <c r="O35" s="205"/>
    </row>
    <row r="36" spans="2:15" s="204" customFormat="1" ht="18" x14ac:dyDescent="0.25">
      <c r="B36" s="197"/>
      <c r="C36" s="220" t="s">
        <v>91</v>
      </c>
      <c r="D36" s="220"/>
      <c r="E36" s="220"/>
      <c r="F36" s="197"/>
      <c r="G36" s="197"/>
      <c r="H36" s="197"/>
      <c r="I36" s="197"/>
      <c r="J36" s="197"/>
      <c r="K36" s="197"/>
      <c r="L36" s="197"/>
      <c r="M36" s="197"/>
      <c r="N36" s="197"/>
      <c r="O36" s="197"/>
    </row>
    <row r="37" spans="2:15" s="204" customFormat="1" ht="18" x14ac:dyDescent="0.25">
      <c r="B37" s="197"/>
      <c r="C37" s="220" t="s">
        <v>92</v>
      </c>
      <c r="D37" s="220"/>
      <c r="E37" s="220"/>
      <c r="F37" s="197"/>
      <c r="G37" s="197"/>
      <c r="H37" s="197"/>
      <c r="I37" s="197"/>
      <c r="J37" s="197"/>
      <c r="K37" s="197"/>
      <c r="L37" s="197"/>
      <c r="M37" s="197"/>
      <c r="N37" s="197"/>
      <c r="O37" s="197"/>
    </row>
    <row r="38" spans="2:15" s="204" customFormat="1" ht="18" x14ac:dyDescent="0.25">
      <c r="B38" s="197"/>
      <c r="C38" s="220" t="s">
        <v>96</v>
      </c>
      <c r="D38" s="220"/>
      <c r="E38" s="220"/>
      <c r="F38" s="197"/>
      <c r="G38" s="197"/>
      <c r="H38" s="197"/>
      <c r="I38" s="197"/>
      <c r="J38" s="197"/>
      <c r="K38" s="197"/>
      <c r="L38" s="197"/>
      <c r="M38" s="197"/>
      <c r="N38" s="197"/>
      <c r="O38" s="197"/>
    </row>
    <row r="39" spans="2:15" s="204" customFormat="1" ht="18" x14ac:dyDescent="0.25">
      <c r="B39" s="197"/>
      <c r="C39" s="197"/>
      <c r="D39" s="197"/>
      <c r="E39" s="197"/>
      <c r="F39" s="197"/>
      <c r="G39" s="197"/>
      <c r="H39" s="197"/>
      <c r="I39" s="197"/>
      <c r="J39" s="197"/>
      <c r="K39" s="197"/>
      <c r="L39" s="197"/>
      <c r="M39" s="197"/>
      <c r="N39" s="197"/>
      <c r="O39" s="197"/>
    </row>
    <row r="40" spans="2:15" s="204" customFormat="1" ht="18" x14ac:dyDescent="0.25">
      <c r="B40" s="197" t="s">
        <v>97</v>
      </c>
      <c r="C40" s="197"/>
      <c r="D40" s="197"/>
      <c r="E40" s="197"/>
      <c r="F40" s="197"/>
      <c r="G40" s="197"/>
      <c r="H40" s="197"/>
      <c r="I40" s="197"/>
      <c r="J40" s="197"/>
      <c r="K40" s="197"/>
      <c r="L40" s="195"/>
      <c r="M40" s="196"/>
      <c r="N40" s="196"/>
      <c r="O40" s="197"/>
    </row>
    <row r="41" spans="2:15" s="204" customFormat="1" ht="18" x14ac:dyDescent="0.25">
      <c r="B41" s="195"/>
      <c r="C41" s="195"/>
      <c r="D41" s="195"/>
      <c r="E41" s="195"/>
      <c r="F41" s="195"/>
      <c r="G41" s="195"/>
      <c r="H41" s="195"/>
      <c r="I41" s="195"/>
      <c r="J41" s="195"/>
      <c r="K41" s="195"/>
      <c r="L41" s="195"/>
      <c r="M41" s="196"/>
      <c r="N41" s="196"/>
      <c r="O41" s="197"/>
    </row>
    <row r="42" spans="2:15" s="204" customFormat="1" ht="18" x14ac:dyDescent="0.25">
      <c r="B42" s="206" t="s">
        <v>93</v>
      </c>
      <c r="C42" s="193"/>
      <c r="D42" s="193"/>
      <c r="E42" s="193"/>
      <c r="F42" s="193"/>
      <c r="G42" s="193"/>
      <c r="H42" s="193"/>
      <c r="I42" s="193"/>
      <c r="J42" s="195"/>
      <c r="K42" s="195"/>
      <c r="L42" s="195"/>
      <c r="M42" s="196"/>
      <c r="N42" s="196"/>
      <c r="O42" s="197"/>
    </row>
    <row r="43" spans="2:15" s="204" customFormat="1" ht="18" x14ac:dyDescent="0.25">
      <c r="B43" s="217" t="s">
        <v>195</v>
      </c>
      <c r="C43" s="217"/>
      <c r="D43" s="217"/>
      <c r="E43" s="217"/>
      <c r="F43" s="217"/>
      <c r="G43" s="217"/>
      <c r="H43" s="217"/>
      <c r="I43" s="217"/>
      <c r="J43" s="217"/>
      <c r="K43" s="217"/>
      <c r="L43" s="217"/>
      <c r="M43" s="217"/>
      <c r="N43" s="196"/>
      <c r="O43" s="197"/>
    </row>
    <row r="44" spans="2:15" s="204" customFormat="1" ht="18" x14ac:dyDescent="0.25">
      <c r="B44" s="217" t="s">
        <v>105</v>
      </c>
      <c r="C44" s="217"/>
      <c r="D44" s="217"/>
      <c r="E44" s="217"/>
      <c r="F44" s="217"/>
      <c r="G44" s="217"/>
      <c r="H44" s="217"/>
      <c r="I44" s="217"/>
      <c r="J44" s="217"/>
      <c r="K44" s="217"/>
      <c r="L44" s="217"/>
      <c r="M44" s="217"/>
      <c r="N44" s="196"/>
      <c r="O44" s="197"/>
    </row>
    <row r="45" spans="2:15" s="204" customFormat="1" ht="18" x14ac:dyDescent="0.25">
      <c r="B45" s="195"/>
      <c r="C45" s="195"/>
      <c r="D45" s="195"/>
      <c r="E45" s="195"/>
      <c r="F45" s="195"/>
      <c r="G45" s="195"/>
      <c r="H45" s="195"/>
      <c r="I45" s="195"/>
      <c r="J45" s="195"/>
      <c r="K45" s="195"/>
      <c r="L45" s="195"/>
      <c r="M45" s="196"/>
      <c r="N45" s="196"/>
      <c r="O45" s="197"/>
    </row>
    <row r="46" spans="2:15" s="204" customFormat="1" ht="18" x14ac:dyDescent="0.25">
      <c r="B46" s="195"/>
      <c r="C46" s="195"/>
      <c r="D46" s="195"/>
      <c r="E46" s="195"/>
      <c r="F46" s="195"/>
      <c r="G46" s="195"/>
      <c r="H46" s="195"/>
      <c r="I46" s="195"/>
      <c r="J46" s="195"/>
      <c r="K46" s="195"/>
      <c r="L46" s="195"/>
      <c r="M46" s="196"/>
      <c r="N46" s="196"/>
      <c r="O46" s="197"/>
    </row>
    <row r="47" spans="2:15" s="204" customFormat="1" ht="18" x14ac:dyDescent="0.25">
      <c r="B47" s="195"/>
      <c r="C47" s="195"/>
      <c r="D47" s="195"/>
      <c r="E47" s="195"/>
      <c r="F47" s="195"/>
      <c r="G47" s="195"/>
      <c r="H47" s="195"/>
      <c r="I47" s="195"/>
      <c r="J47" s="195"/>
      <c r="K47" s="195"/>
      <c r="L47" s="195"/>
      <c r="M47" s="196"/>
      <c r="N47" s="196"/>
      <c r="O47" s="197"/>
    </row>
    <row r="48" spans="2:15" s="204" customFormat="1" ht="18" x14ac:dyDescent="0.25">
      <c r="B48" s="195"/>
      <c r="C48" s="195"/>
      <c r="D48" s="195"/>
      <c r="E48" s="195"/>
      <c r="F48" s="195"/>
      <c r="G48" s="195"/>
      <c r="H48" s="195"/>
      <c r="I48" s="195"/>
      <c r="J48" s="195"/>
      <c r="K48" s="195"/>
      <c r="L48" s="195"/>
      <c r="M48" s="196"/>
      <c r="N48" s="196"/>
      <c r="O48" s="197"/>
    </row>
    <row r="49" spans="2:15" s="204" customFormat="1" ht="18" x14ac:dyDescent="0.25">
      <c r="B49" s="195"/>
      <c r="C49" s="195"/>
      <c r="D49" s="195"/>
      <c r="E49" s="195"/>
      <c r="F49" s="195"/>
      <c r="G49" s="195"/>
      <c r="H49" s="195"/>
      <c r="I49" s="195"/>
      <c r="J49" s="195"/>
      <c r="K49" s="195"/>
      <c r="L49" s="195"/>
      <c r="M49" s="196"/>
      <c r="N49" s="196"/>
      <c r="O49" s="197"/>
    </row>
    <row r="50" spans="2:15" s="204" customFormat="1" ht="18" x14ac:dyDescent="0.25">
      <c r="B50" s="195"/>
      <c r="C50" s="195"/>
      <c r="D50" s="195"/>
      <c r="E50" s="195"/>
      <c r="F50" s="195"/>
      <c r="G50" s="195"/>
      <c r="H50" s="195"/>
      <c r="I50" s="195"/>
      <c r="J50" s="195"/>
      <c r="K50" s="195"/>
      <c r="L50" s="195"/>
      <c r="M50" s="196"/>
      <c r="N50" s="196"/>
      <c r="O50" s="197"/>
    </row>
    <row r="51" spans="2:15" s="204" customFormat="1" ht="18" x14ac:dyDescent="0.25">
      <c r="B51" s="195"/>
      <c r="C51" s="195"/>
      <c r="D51" s="195"/>
      <c r="E51" s="195"/>
      <c r="F51" s="195"/>
      <c r="G51" s="195"/>
      <c r="H51" s="195"/>
      <c r="I51" s="195"/>
      <c r="J51" s="195"/>
      <c r="K51" s="195"/>
      <c r="L51" s="195"/>
      <c r="M51" s="196"/>
      <c r="N51" s="196"/>
      <c r="O51" s="197"/>
    </row>
    <row r="52" spans="2:15" s="204" customFormat="1" ht="18" x14ac:dyDescent="0.25">
      <c r="B52" s="195"/>
      <c r="C52" s="195"/>
      <c r="D52" s="195"/>
      <c r="E52" s="195"/>
      <c r="F52" s="195"/>
      <c r="G52" s="195"/>
      <c r="H52" s="195"/>
      <c r="I52" s="195"/>
      <c r="J52" s="195"/>
      <c r="K52" s="195"/>
      <c r="L52" s="195"/>
      <c r="M52" s="196"/>
      <c r="N52" s="196"/>
      <c r="O52" s="197"/>
    </row>
    <row r="53" spans="2:15" s="204" customFormat="1" ht="18" x14ac:dyDescent="0.25">
      <c r="B53" s="195"/>
      <c r="C53" s="195"/>
      <c r="D53" s="195"/>
      <c r="E53" s="195"/>
      <c r="F53" s="195"/>
      <c r="G53" s="195"/>
      <c r="H53" s="195"/>
      <c r="I53" s="195"/>
      <c r="J53" s="195"/>
      <c r="K53" s="195"/>
      <c r="L53" s="195"/>
      <c r="M53" s="196"/>
      <c r="N53" s="196"/>
      <c r="O53" s="197"/>
    </row>
    <row r="54" spans="2:15" s="204" customFormat="1" ht="18" x14ac:dyDescent="0.25">
      <c r="B54" s="195"/>
      <c r="C54" s="195"/>
      <c r="D54" s="195"/>
      <c r="E54" s="195"/>
      <c r="F54" s="195"/>
      <c r="G54" s="195"/>
      <c r="H54" s="195"/>
      <c r="I54" s="195"/>
      <c r="J54" s="195"/>
      <c r="K54" s="195"/>
      <c r="L54" s="195"/>
      <c r="M54" s="196"/>
      <c r="N54" s="196"/>
      <c r="O54" s="197"/>
    </row>
    <row r="55" spans="2:15" s="204" customFormat="1" ht="18" x14ac:dyDescent="0.25">
      <c r="B55" s="195"/>
      <c r="C55" s="195"/>
      <c r="D55" s="195"/>
      <c r="E55" s="195"/>
      <c r="F55" s="195"/>
      <c r="G55" s="195"/>
      <c r="H55" s="195"/>
      <c r="I55" s="195"/>
      <c r="J55" s="195"/>
      <c r="K55" s="195"/>
      <c r="L55" s="195"/>
      <c r="M55" s="196"/>
      <c r="N55" s="196"/>
      <c r="O55" s="197"/>
    </row>
    <row r="56" spans="2:15" s="204" customFormat="1" ht="18" x14ac:dyDescent="0.25">
      <c r="B56" s="195"/>
      <c r="C56" s="195"/>
      <c r="D56" s="195"/>
      <c r="E56" s="195"/>
      <c r="F56" s="195"/>
      <c r="G56" s="195"/>
      <c r="H56" s="195"/>
      <c r="I56" s="195"/>
      <c r="J56" s="195"/>
      <c r="K56" s="195"/>
      <c r="L56" s="195"/>
      <c r="M56" s="196"/>
      <c r="N56" s="196"/>
      <c r="O56" s="197"/>
    </row>
    <row r="57" spans="2:15" s="204" customFormat="1" ht="18" x14ac:dyDescent="0.25">
      <c r="B57" s="195"/>
      <c r="C57" s="195"/>
      <c r="D57" s="195"/>
      <c r="E57" s="195"/>
      <c r="F57" s="195"/>
      <c r="G57" s="195"/>
      <c r="H57" s="195"/>
      <c r="I57" s="195"/>
      <c r="J57" s="195"/>
      <c r="K57" s="195"/>
      <c r="L57" s="195"/>
      <c r="M57" s="196"/>
      <c r="N57" s="196"/>
      <c r="O57" s="197"/>
    </row>
    <row r="58" spans="2:15" s="204" customFormat="1" ht="18" x14ac:dyDescent="0.25">
      <c r="B58" s="195"/>
      <c r="C58" s="195"/>
      <c r="D58" s="195"/>
      <c r="E58" s="195"/>
      <c r="F58" s="195"/>
      <c r="G58" s="195"/>
      <c r="H58" s="195"/>
      <c r="I58" s="195"/>
      <c r="J58" s="195"/>
      <c r="K58" s="195"/>
      <c r="L58" s="195"/>
      <c r="M58" s="196"/>
      <c r="N58" s="196"/>
      <c r="O58" s="197"/>
    </row>
    <row r="59" spans="2:15" s="204" customFormat="1" ht="18" x14ac:dyDescent="0.25">
      <c r="B59" s="195"/>
      <c r="C59" s="195"/>
      <c r="D59" s="195"/>
      <c r="E59" s="195"/>
      <c r="F59" s="195"/>
      <c r="G59" s="195"/>
      <c r="H59" s="195"/>
      <c r="I59" s="195"/>
      <c r="J59" s="195"/>
      <c r="K59" s="195"/>
      <c r="L59" s="195"/>
      <c r="M59" s="196"/>
      <c r="N59" s="196"/>
      <c r="O59" s="197"/>
    </row>
    <row r="60" spans="2:15" s="204" customFormat="1" ht="18" x14ac:dyDescent="0.25">
      <c r="B60" s="195"/>
      <c r="C60" s="195"/>
      <c r="D60" s="195"/>
      <c r="E60" s="195"/>
      <c r="F60" s="195"/>
      <c r="G60" s="195"/>
      <c r="H60" s="195"/>
      <c r="I60" s="195"/>
      <c r="J60" s="195"/>
      <c r="K60" s="195"/>
      <c r="L60" s="195"/>
      <c r="M60" s="196"/>
      <c r="N60" s="196"/>
      <c r="O60" s="197"/>
    </row>
    <row r="61" spans="2:15" s="204" customFormat="1" ht="18" x14ac:dyDescent="0.25">
      <c r="B61" s="195"/>
      <c r="C61" s="195"/>
      <c r="D61" s="195"/>
      <c r="E61" s="195"/>
      <c r="F61" s="195"/>
      <c r="G61" s="195"/>
      <c r="H61" s="195"/>
      <c r="I61" s="195"/>
      <c r="J61" s="195"/>
      <c r="K61" s="195"/>
      <c r="L61" s="195"/>
      <c r="M61" s="196"/>
      <c r="N61" s="196"/>
      <c r="O61" s="197"/>
    </row>
    <row r="62" spans="2:15" s="204" customFormat="1" ht="18" x14ac:dyDescent="0.25">
      <c r="B62" s="195"/>
      <c r="C62" s="195"/>
      <c r="D62" s="195"/>
      <c r="E62" s="195"/>
      <c r="F62" s="195"/>
      <c r="G62" s="195"/>
      <c r="H62" s="195"/>
      <c r="I62" s="195"/>
      <c r="J62" s="195"/>
      <c r="K62" s="195"/>
      <c r="L62" s="195"/>
      <c r="M62" s="196"/>
      <c r="N62" s="196"/>
      <c r="O62" s="197"/>
    </row>
    <row r="63" spans="2:15" s="204" customFormat="1" ht="18" x14ac:dyDescent="0.25">
      <c r="B63" s="195"/>
      <c r="C63" s="195"/>
      <c r="D63" s="195"/>
      <c r="E63" s="195"/>
      <c r="F63" s="195"/>
      <c r="G63" s="195"/>
      <c r="H63" s="195"/>
      <c r="I63" s="195"/>
      <c r="J63" s="195"/>
      <c r="K63" s="195"/>
      <c r="L63" s="195"/>
      <c r="M63" s="196"/>
      <c r="N63" s="196"/>
      <c r="O63" s="197"/>
    </row>
    <row r="64" spans="2:15" s="204" customFormat="1" ht="18" x14ac:dyDescent="0.25">
      <c r="B64" s="195"/>
      <c r="C64" s="195"/>
      <c r="D64" s="195"/>
      <c r="E64" s="195"/>
      <c r="F64" s="195"/>
      <c r="G64" s="195"/>
      <c r="H64" s="195"/>
      <c r="I64" s="195"/>
      <c r="J64" s="195"/>
      <c r="K64" s="195"/>
      <c r="L64" s="195"/>
      <c r="M64" s="196"/>
      <c r="N64" s="196"/>
      <c r="O64" s="197"/>
    </row>
    <row r="65" spans="2:15" s="204" customFormat="1" ht="18" x14ac:dyDescent="0.25">
      <c r="B65" s="195"/>
      <c r="C65" s="195"/>
      <c r="D65" s="195"/>
      <c r="E65" s="195"/>
      <c r="F65" s="195"/>
      <c r="G65" s="195"/>
      <c r="H65" s="195"/>
      <c r="I65" s="195"/>
      <c r="J65" s="195"/>
      <c r="K65" s="195"/>
      <c r="L65" s="195"/>
      <c r="M65" s="196"/>
      <c r="N65" s="196"/>
      <c r="O65" s="197"/>
    </row>
    <row r="66" spans="2:15" s="204" customFormat="1" ht="18" x14ac:dyDescent="0.25">
      <c r="B66" s="195"/>
      <c r="C66" s="195"/>
      <c r="D66" s="195"/>
      <c r="E66" s="195"/>
      <c r="F66" s="195"/>
      <c r="G66" s="195"/>
      <c r="H66" s="195"/>
      <c r="I66" s="195"/>
      <c r="J66" s="195"/>
      <c r="K66" s="195"/>
      <c r="L66" s="195"/>
      <c r="M66" s="196"/>
      <c r="N66" s="196"/>
      <c r="O66" s="197"/>
    </row>
    <row r="67" spans="2:15" s="204" customFormat="1" ht="18" x14ac:dyDescent="0.25">
      <c r="B67" s="195"/>
      <c r="C67" s="195"/>
      <c r="D67" s="195"/>
      <c r="E67" s="195"/>
      <c r="F67" s="195"/>
      <c r="G67" s="195"/>
      <c r="H67" s="195"/>
      <c r="I67" s="195"/>
      <c r="J67" s="195"/>
      <c r="K67" s="195"/>
      <c r="L67" s="195"/>
      <c r="M67" s="196"/>
      <c r="N67" s="196"/>
      <c r="O67" s="197"/>
    </row>
    <row r="68" spans="2:15" s="204" customFormat="1" ht="18" x14ac:dyDescent="0.25">
      <c r="B68" s="195"/>
      <c r="C68" s="195"/>
      <c r="D68" s="195"/>
      <c r="E68" s="195"/>
      <c r="F68" s="195"/>
      <c r="G68" s="195"/>
      <c r="H68" s="195"/>
      <c r="I68" s="195"/>
      <c r="J68" s="195"/>
      <c r="K68" s="195"/>
      <c r="L68" s="195"/>
      <c r="M68" s="196"/>
      <c r="N68" s="196"/>
      <c r="O68" s="197"/>
    </row>
    <row r="69" spans="2:15" s="204" customFormat="1" ht="18" x14ac:dyDescent="0.25">
      <c r="B69" s="195"/>
      <c r="C69" s="195"/>
      <c r="D69" s="195"/>
      <c r="E69" s="195"/>
      <c r="F69" s="195"/>
      <c r="G69" s="195"/>
      <c r="H69" s="195"/>
      <c r="I69" s="195"/>
      <c r="J69" s="195"/>
      <c r="K69" s="195"/>
      <c r="L69" s="195"/>
      <c r="M69" s="196"/>
      <c r="N69" s="196"/>
      <c r="O69" s="197"/>
    </row>
    <row r="70" spans="2:15" s="204" customFormat="1" ht="18" x14ac:dyDescent="0.25">
      <c r="B70" s="197"/>
      <c r="C70" s="197"/>
      <c r="D70" s="197"/>
      <c r="E70" s="197"/>
      <c r="F70" s="197"/>
      <c r="G70" s="197"/>
      <c r="H70" s="197"/>
      <c r="I70" s="197"/>
      <c r="J70" s="197"/>
      <c r="K70" s="197"/>
      <c r="L70" s="195"/>
      <c r="M70" s="196"/>
      <c r="N70" s="196"/>
      <c r="O70" s="197"/>
    </row>
    <row r="71" spans="2:15" s="204" customFormat="1" ht="18" x14ac:dyDescent="0.25">
      <c r="B71" s="195"/>
      <c r="C71" s="195"/>
      <c r="D71" s="195"/>
      <c r="E71" s="195"/>
      <c r="F71" s="195"/>
      <c r="G71" s="195"/>
      <c r="H71" s="195"/>
      <c r="I71" s="195"/>
      <c r="J71" s="195"/>
      <c r="K71" s="195"/>
      <c r="L71" s="195"/>
      <c r="M71" s="196"/>
      <c r="N71" s="196"/>
      <c r="O71" s="197"/>
    </row>
    <row r="72" spans="2:15" s="204" customFormat="1" ht="18" x14ac:dyDescent="0.25">
      <c r="B72" s="195"/>
      <c r="C72" s="195"/>
      <c r="D72" s="195"/>
      <c r="E72" s="195"/>
      <c r="F72" s="195"/>
      <c r="G72" s="195"/>
      <c r="H72" s="195"/>
      <c r="I72" s="195"/>
      <c r="J72" s="195"/>
      <c r="K72" s="195"/>
      <c r="L72" s="195"/>
      <c r="M72" s="196"/>
      <c r="N72" s="196"/>
      <c r="O72" s="197"/>
    </row>
    <row r="73" spans="2:15" s="204" customFormat="1" ht="18" x14ac:dyDescent="0.25">
      <c r="B73" s="195"/>
      <c r="C73" s="195"/>
      <c r="D73" s="195"/>
      <c r="E73" s="195"/>
      <c r="F73" s="195"/>
      <c r="G73" s="195"/>
      <c r="H73" s="195"/>
      <c r="I73" s="195"/>
      <c r="J73" s="195"/>
      <c r="K73" s="195"/>
      <c r="L73" s="195"/>
      <c r="M73" s="196"/>
      <c r="N73" s="196"/>
      <c r="O73" s="197"/>
    </row>
    <row r="74" spans="2:15" s="204" customFormat="1" ht="18" x14ac:dyDescent="0.25">
      <c r="B74" s="195"/>
      <c r="C74" s="195"/>
      <c r="D74" s="195"/>
      <c r="E74" s="195"/>
      <c r="F74" s="195"/>
      <c r="G74" s="195"/>
      <c r="H74" s="195"/>
      <c r="I74" s="195"/>
      <c r="J74" s="195"/>
      <c r="K74" s="195"/>
      <c r="L74" s="195"/>
      <c r="M74" s="196"/>
      <c r="N74" s="196"/>
      <c r="O74" s="197"/>
    </row>
    <row r="75" spans="2:15" s="204" customFormat="1" ht="18" x14ac:dyDescent="0.25">
      <c r="B75" s="195"/>
      <c r="C75" s="195"/>
      <c r="D75" s="195"/>
      <c r="E75" s="195"/>
      <c r="F75" s="195"/>
      <c r="G75" s="195"/>
      <c r="H75" s="195"/>
      <c r="I75" s="195"/>
      <c r="J75" s="195"/>
      <c r="K75" s="195"/>
      <c r="L75" s="195"/>
      <c r="M75" s="196"/>
      <c r="N75" s="196"/>
      <c r="O75" s="197"/>
    </row>
    <row r="76" spans="2:15" s="204" customFormat="1" ht="18" x14ac:dyDescent="0.25">
      <c r="B76" s="195"/>
      <c r="C76" s="195"/>
      <c r="D76" s="195"/>
      <c r="E76" s="195"/>
      <c r="F76" s="195"/>
      <c r="G76" s="195"/>
      <c r="H76" s="195"/>
      <c r="I76" s="195"/>
      <c r="J76" s="195"/>
      <c r="K76" s="195"/>
      <c r="L76" s="195"/>
      <c r="M76" s="196"/>
      <c r="N76" s="196"/>
      <c r="O76" s="197"/>
    </row>
    <row r="77" spans="2:15" s="204" customFormat="1" ht="18" x14ac:dyDescent="0.25">
      <c r="B77" s="195"/>
      <c r="C77" s="195"/>
      <c r="D77" s="195"/>
      <c r="E77" s="195"/>
      <c r="F77" s="195"/>
      <c r="G77" s="195"/>
      <c r="H77" s="195"/>
      <c r="I77" s="195"/>
      <c r="J77" s="195"/>
      <c r="K77" s="195"/>
      <c r="L77" s="195"/>
      <c r="M77" s="196"/>
      <c r="N77" s="196"/>
      <c r="O77" s="197"/>
    </row>
    <row r="78" spans="2:15" s="204" customFormat="1" ht="18" x14ac:dyDescent="0.25">
      <c r="B78" s="195"/>
      <c r="C78" s="195"/>
      <c r="D78" s="195"/>
      <c r="E78" s="195"/>
      <c r="F78" s="195"/>
      <c r="G78" s="195"/>
      <c r="H78" s="195"/>
      <c r="I78" s="195"/>
      <c r="J78" s="195"/>
      <c r="K78" s="195"/>
      <c r="L78" s="195"/>
      <c r="M78" s="196"/>
      <c r="N78" s="196"/>
      <c r="O78" s="197"/>
    </row>
    <row r="79" spans="2:15" s="204" customFormat="1" ht="18" x14ac:dyDescent="0.25">
      <c r="B79" s="195"/>
      <c r="C79" s="195"/>
      <c r="D79" s="195"/>
      <c r="E79" s="195"/>
      <c r="F79" s="195"/>
      <c r="G79" s="195"/>
      <c r="H79" s="195"/>
      <c r="I79" s="195"/>
      <c r="J79" s="195"/>
      <c r="K79" s="195"/>
      <c r="L79" s="195"/>
      <c r="M79" s="196"/>
      <c r="N79" s="196"/>
      <c r="O79" s="197"/>
    </row>
    <row r="80" spans="2:15" s="204" customFormat="1" ht="18" x14ac:dyDescent="0.25">
      <c r="B80" s="195"/>
      <c r="C80" s="195"/>
      <c r="D80" s="195"/>
      <c r="E80" s="195"/>
      <c r="F80" s="195"/>
      <c r="G80" s="195"/>
      <c r="H80" s="195"/>
      <c r="I80" s="195"/>
      <c r="J80" s="195"/>
      <c r="K80" s="195"/>
      <c r="L80" s="195"/>
      <c r="M80" s="196"/>
      <c r="N80" s="196"/>
      <c r="O80" s="197"/>
    </row>
    <row r="81" spans="2:15" s="204" customFormat="1" ht="18" x14ac:dyDescent="0.25">
      <c r="B81" s="195"/>
      <c r="C81" s="195"/>
      <c r="D81" s="195"/>
      <c r="E81" s="195"/>
      <c r="F81" s="195"/>
      <c r="G81" s="195"/>
      <c r="H81" s="195"/>
      <c r="I81" s="195"/>
      <c r="J81" s="195"/>
      <c r="K81" s="195"/>
      <c r="L81" s="195"/>
      <c r="M81" s="196"/>
      <c r="N81" s="196"/>
      <c r="O81" s="197"/>
    </row>
    <row r="82" spans="2:15" s="204" customFormat="1" ht="18" x14ac:dyDescent="0.25">
      <c r="B82" s="195"/>
      <c r="C82" s="195"/>
      <c r="D82" s="195"/>
      <c r="E82" s="195"/>
      <c r="F82" s="195"/>
      <c r="G82" s="195"/>
      <c r="H82" s="195"/>
      <c r="I82" s="195"/>
      <c r="J82" s="195"/>
      <c r="K82" s="195"/>
      <c r="L82" s="195"/>
      <c r="M82" s="196"/>
      <c r="N82" s="196"/>
      <c r="O82" s="197"/>
    </row>
    <row r="83" spans="2:15" s="204" customFormat="1" ht="18" x14ac:dyDescent="0.25">
      <c r="B83" s="195"/>
      <c r="C83" s="195"/>
      <c r="D83" s="195"/>
      <c r="E83" s="195"/>
      <c r="F83" s="195"/>
      <c r="G83" s="195"/>
      <c r="H83" s="195"/>
      <c r="I83" s="195"/>
      <c r="J83" s="195"/>
      <c r="K83" s="195"/>
      <c r="L83" s="195"/>
      <c r="M83" s="196"/>
      <c r="N83" s="196"/>
      <c r="O83" s="197"/>
    </row>
    <row r="84" spans="2:15" s="204" customFormat="1" ht="18" x14ac:dyDescent="0.25">
      <c r="B84" s="195"/>
      <c r="C84" s="195"/>
      <c r="D84" s="195"/>
      <c r="E84" s="195"/>
      <c r="F84" s="195"/>
      <c r="G84" s="195"/>
      <c r="H84" s="195"/>
      <c r="I84" s="195"/>
      <c r="J84" s="195"/>
      <c r="K84" s="195"/>
      <c r="L84" s="195"/>
      <c r="M84" s="196"/>
      <c r="N84" s="196"/>
      <c r="O84" s="197"/>
    </row>
    <row r="85" spans="2:15" s="204" customFormat="1" ht="18" x14ac:dyDescent="0.25">
      <c r="B85" s="195"/>
      <c r="C85" s="195"/>
      <c r="D85" s="195"/>
      <c r="E85" s="195"/>
      <c r="F85" s="195"/>
      <c r="G85" s="195"/>
      <c r="H85" s="195"/>
      <c r="I85" s="195"/>
      <c r="J85" s="195"/>
      <c r="K85" s="195"/>
      <c r="L85" s="195"/>
      <c r="M85" s="196"/>
      <c r="N85" s="196"/>
      <c r="O85" s="197"/>
    </row>
    <row r="86" spans="2:15" s="204" customFormat="1" ht="18" x14ac:dyDescent="0.25">
      <c r="B86" s="195"/>
      <c r="C86" s="195"/>
      <c r="D86" s="195"/>
      <c r="E86" s="195"/>
      <c r="F86" s="195"/>
      <c r="G86" s="195"/>
      <c r="H86" s="195"/>
      <c r="I86" s="195"/>
      <c r="J86" s="195"/>
      <c r="K86" s="195"/>
      <c r="L86" s="195"/>
      <c r="M86" s="196"/>
      <c r="N86" s="196"/>
      <c r="O86" s="197"/>
    </row>
    <row r="87" spans="2:15" s="204" customFormat="1" ht="18" x14ac:dyDescent="0.25">
      <c r="B87" s="195"/>
      <c r="C87" s="195"/>
      <c r="D87" s="195"/>
      <c r="E87" s="195"/>
      <c r="F87" s="195"/>
      <c r="G87" s="195"/>
      <c r="H87" s="195"/>
      <c r="I87" s="195"/>
      <c r="J87" s="195"/>
      <c r="K87" s="195"/>
      <c r="L87" s="195"/>
      <c r="M87" s="196"/>
      <c r="N87" s="196"/>
      <c r="O87" s="197"/>
    </row>
    <row r="88" spans="2:15" s="204" customFormat="1" ht="18" x14ac:dyDescent="0.25">
      <c r="B88" s="195"/>
      <c r="C88" s="195"/>
      <c r="D88" s="195"/>
      <c r="E88" s="195"/>
      <c r="F88" s="195"/>
      <c r="G88" s="195"/>
      <c r="H88" s="195"/>
      <c r="I88" s="195"/>
      <c r="J88" s="195"/>
      <c r="K88" s="195"/>
      <c r="L88" s="195"/>
      <c r="M88" s="196"/>
      <c r="N88" s="196"/>
      <c r="O88" s="197"/>
    </row>
    <row r="89" spans="2:15" s="204" customFormat="1" ht="18" x14ac:dyDescent="0.25">
      <c r="B89" s="195"/>
      <c r="C89" s="195"/>
      <c r="D89" s="195"/>
      <c r="E89" s="195"/>
      <c r="F89" s="195"/>
      <c r="G89" s="195"/>
      <c r="H89" s="195"/>
      <c r="I89" s="195"/>
      <c r="J89" s="195"/>
      <c r="K89" s="195"/>
      <c r="L89" s="195"/>
      <c r="M89" s="196"/>
      <c r="N89" s="196"/>
      <c r="O89" s="197"/>
    </row>
    <row r="90" spans="2:15" s="204" customFormat="1" ht="18" x14ac:dyDescent="0.25">
      <c r="B90" s="195"/>
      <c r="C90" s="195"/>
      <c r="D90" s="195"/>
      <c r="E90" s="195"/>
      <c r="F90" s="195"/>
      <c r="G90" s="195"/>
      <c r="H90" s="195"/>
      <c r="I90" s="195"/>
      <c r="J90" s="195"/>
      <c r="K90" s="195"/>
      <c r="L90" s="195"/>
      <c r="M90" s="196"/>
      <c r="N90" s="196"/>
      <c r="O90" s="197"/>
    </row>
    <row r="91" spans="2:15" s="204" customFormat="1" ht="18" x14ac:dyDescent="0.25">
      <c r="B91" s="195"/>
      <c r="C91" s="195"/>
      <c r="D91" s="195"/>
      <c r="E91" s="195"/>
      <c r="F91" s="195"/>
      <c r="G91" s="195"/>
      <c r="H91" s="195"/>
      <c r="I91" s="195"/>
      <c r="J91" s="195"/>
      <c r="K91" s="195"/>
      <c r="L91" s="195"/>
      <c r="M91" s="196"/>
      <c r="N91" s="196"/>
      <c r="O91" s="197"/>
    </row>
    <row r="92" spans="2:15" s="204" customFormat="1" ht="18" x14ac:dyDescent="0.25">
      <c r="B92" s="195"/>
      <c r="C92" s="195"/>
      <c r="D92" s="195"/>
      <c r="E92" s="195"/>
      <c r="F92" s="195"/>
      <c r="G92" s="195"/>
      <c r="H92" s="195"/>
      <c r="I92" s="195"/>
      <c r="J92" s="195"/>
      <c r="K92" s="195"/>
      <c r="L92" s="195"/>
      <c r="M92" s="196"/>
      <c r="N92" s="196"/>
      <c r="O92" s="197"/>
    </row>
    <row r="93" spans="2:15" s="204" customFormat="1" ht="18" x14ac:dyDescent="0.25">
      <c r="B93" s="195"/>
      <c r="C93" s="195"/>
      <c r="D93" s="195"/>
      <c r="E93" s="195"/>
      <c r="F93" s="195"/>
      <c r="G93" s="195"/>
      <c r="H93" s="195"/>
      <c r="I93" s="195"/>
      <c r="J93" s="195"/>
      <c r="K93" s="195"/>
      <c r="L93" s="195"/>
      <c r="M93" s="196"/>
      <c r="N93" s="196"/>
      <c r="O93" s="197"/>
    </row>
    <row r="94" spans="2:15" s="204" customFormat="1" ht="18" x14ac:dyDescent="0.25">
      <c r="B94" s="195"/>
      <c r="C94" s="195"/>
      <c r="D94" s="195"/>
      <c r="E94" s="195"/>
      <c r="F94" s="195"/>
      <c r="G94" s="195"/>
      <c r="H94" s="195"/>
      <c r="I94" s="195"/>
      <c r="J94" s="195"/>
      <c r="K94" s="195"/>
      <c r="L94" s="195"/>
      <c r="M94" s="196"/>
      <c r="N94" s="196"/>
      <c r="O94" s="197"/>
    </row>
    <row r="95" spans="2:15" s="204" customFormat="1" ht="18" x14ac:dyDescent="0.25">
      <c r="B95" s="195"/>
      <c r="C95" s="195"/>
      <c r="D95" s="195"/>
      <c r="E95" s="195"/>
      <c r="F95" s="195"/>
      <c r="G95" s="195"/>
      <c r="H95" s="195"/>
      <c r="I95" s="195"/>
      <c r="J95" s="195"/>
      <c r="K95" s="195"/>
      <c r="L95" s="195"/>
      <c r="M95" s="196"/>
      <c r="N95" s="196"/>
      <c r="O95" s="197"/>
    </row>
    <row r="96" spans="2:15" s="204" customFormat="1" ht="18" x14ac:dyDescent="0.25">
      <c r="B96" s="195"/>
      <c r="C96" s="195"/>
      <c r="D96" s="195"/>
      <c r="E96" s="195"/>
      <c r="F96" s="195"/>
      <c r="G96" s="195"/>
      <c r="H96" s="195"/>
      <c r="I96" s="195"/>
      <c r="J96" s="195"/>
      <c r="K96" s="195"/>
      <c r="L96" s="195"/>
      <c r="M96" s="196"/>
      <c r="N96" s="196"/>
      <c r="O96" s="197"/>
    </row>
    <row r="97" spans="2:15" s="204" customFormat="1" ht="18" x14ac:dyDescent="0.25">
      <c r="B97" s="195"/>
      <c r="C97" s="195"/>
      <c r="D97" s="195"/>
      <c r="E97" s="195"/>
      <c r="F97" s="195"/>
      <c r="G97" s="195"/>
      <c r="H97" s="195"/>
      <c r="I97" s="195"/>
      <c r="J97" s="195"/>
      <c r="K97" s="195"/>
      <c r="L97" s="195"/>
      <c r="M97" s="196"/>
      <c r="N97" s="196"/>
      <c r="O97" s="197"/>
    </row>
    <row r="98" spans="2:15" s="204" customFormat="1" ht="18" x14ac:dyDescent="0.25">
      <c r="B98" s="195"/>
      <c r="C98" s="195"/>
      <c r="D98" s="195"/>
      <c r="E98" s="195"/>
      <c r="F98" s="195"/>
      <c r="G98" s="195"/>
      <c r="H98" s="195"/>
      <c r="I98" s="195"/>
      <c r="J98" s="195"/>
      <c r="K98" s="195"/>
      <c r="L98" s="195"/>
      <c r="M98" s="196"/>
      <c r="N98" s="196"/>
      <c r="O98" s="197"/>
    </row>
    <row r="99" spans="2:15" s="204" customFormat="1" ht="18" x14ac:dyDescent="0.25">
      <c r="B99" s="195"/>
      <c r="C99" s="195"/>
      <c r="D99" s="195"/>
      <c r="E99" s="195"/>
      <c r="F99" s="195"/>
      <c r="G99" s="195"/>
      <c r="H99" s="195"/>
      <c r="I99" s="195"/>
      <c r="J99" s="195"/>
      <c r="K99" s="195"/>
      <c r="L99" s="195"/>
      <c r="M99" s="196"/>
      <c r="N99" s="196"/>
      <c r="O99" s="197"/>
    </row>
    <row r="100" spans="2:15" s="204" customFormat="1" ht="18" x14ac:dyDescent="0.25">
      <c r="B100" s="195"/>
      <c r="C100" s="195"/>
      <c r="D100" s="195"/>
      <c r="E100" s="195"/>
      <c r="F100" s="195"/>
      <c r="G100" s="195"/>
      <c r="H100" s="195"/>
      <c r="I100" s="195"/>
      <c r="J100" s="195"/>
      <c r="K100" s="195"/>
      <c r="L100" s="195"/>
      <c r="M100" s="196"/>
      <c r="N100" s="196"/>
      <c r="O100" s="197"/>
    </row>
    <row r="101" spans="2:15" s="204" customFormat="1" ht="18" x14ac:dyDescent="0.25">
      <c r="B101" s="195"/>
      <c r="C101" s="195"/>
      <c r="D101" s="195"/>
      <c r="E101" s="195"/>
      <c r="F101" s="195"/>
      <c r="G101" s="195"/>
      <c r="H101" s="195"/>
      <c r="I101" s="195"/>
      <c r="J101" s="195"/>
      <c r="K101" s="195"/>
      <c r="L101" s="195"/>
      <c r="M101" s="196"/>
      <c r="N101" s="196"/>
      <c r="O101" s="197"/>
    </row>
    <row r="102" spans="2:15" s="204" customFormat="1" ht="18" x14ac:dyDescent="0.25">
      <c r="B102" s="195"/>
      <c r="C102" s="195"/>
      <c r="D102" s="195"/>
      <c r="E102" s="195"/>
      <c r="F102" s="195"/>
      <c r="G102" s="195"/>
      <c r="H102" s="195"/>
      <c r="I102" s="195"/>
      <c r="J102" s="195"/>
      <c r="K102" s="195"/>
      <c r="L102" s="195"/>
      <c r="M102" s="196"/>
      <c r="N102" s="196"/>
      <c r="O102" s="197"/>
    </row>
    <row r="103" spans="2:15" s="204" customFormat="1" ht="18" x14ac:dyDescent="0.25">
      <c r="B103" s="195"/>
      <c r="C103" s="195"/>
      <c r="D103" s="195"/>
      <c r="E103" s="195"/>
      <c r="F103" s="195"/>
      <c r="G103" s="195"/>
      <c r="H103" s="195"/>
      <c r="I103" s="195"/>
      <c r="J103" s="195"/>
      <c r="K103" s="195"/>
      <c r="L103" s="195"/>
      <c r="M103" s="196"/>
      <c r="N103" s="196"/>
      <c r="O103" s="197"/>
    </row>
    <row r="104" spans="2:15" s="204" customFormat="1" ht="18" x14ac:dyDescent="0.25">
      <c r="B104" s="195"/>
      <c r="C104" s="195"/>
      <c r="D104" s="195"/>
      <c r="E104" s="195"/>
      <c r="F104" s="195"/>
      <c r="G104" s="195"/>
      <c r="H104" s="195"/>
      <c r="I104" s="195"/>
      <c r="J104" s="195"/>
      <c r="K104" s="195"/>
      <c r="L104" s="195"/>
      <c r="M104" s="196"/>
      <c r="N104" s="196"/>
      <c r="O104" s="197"/>
    </row>
    <row r="105" spans="2:15" s="204" customFormat="1" ht="18" x14ac:dyDescent="0.25">
      <c r="B105" s="195"/>
      <c r="C105" s="195"/>
      <c r="D105" s="195"/>
      <c r="E105" s="195"/>
      <c r="F105" s="195"/>
      <c r="G105" s="195"/>
      <c r="H105" s="195"/>
      <c r="I105" s="195"/>
      <c r="J105" s="195"/>
      <c r="K105" s="195"/>
      <c r="L105" s="195"/>
      <c r="M105" s="196"/>
      <c r="N105" s="196"/>
      <c r="O105" s="197"/>
    </row>
    <row r="106" spans="2:15" s="204" customFormat="1" ht="18" x14ac:dyDescent="0.25">
      <c r="B106" s="195"/>
      <c r="C106" s="195"/>
      <c r="D106" s="195"/>
      <c r="E106" s="195"/>
      <c r="F106" s="195"/>
      <c r="G106" s="195"/>
      <c r="H106" s="195"/>
      <c r="I106" s="195"/>
      <c r="J106" s="195"/>
      <c r="K106" s="195"/>
      <c r="L106" s="195"/>
      <c r="M106" s="196"/>
      <c r="N106" s="196"/>
      <c r="O106" s="197"/>
    </row>
    <row r="107" spans="2:15" s="204" customFormat="1" ht="18" x14ac:dyDescent="0.25">
      <c r="B107" s="195"/>
      <c r="C107" s="195"/>
      <c r="D107" s="195"/>
      <c r="E107" s="195"/>
      <c r="F107" s="195"/>
      <c r="G107" s="195"/>
      <c r="H107" s="195"/>
      <c r="I107" s="195"/>
      <c r="J107" s="195"/>
      <c r="K107" s="195"/>
      <c r="L107" s="195"/>
      <c r="M107" s="196"/>
      <c r="N107" s="196"/>
      <c r="O107" s="197"/>
    </row>
    <row r="108" spans="2:15" s="204" customFormat="1" ht="18" x14ac:dyDescent="0.25">
      <c r="B108" s="197"/>
      <c r="C108" s="197"/>
      <c r="D108" s="197"/>
      <c r="E108" s="197"/>
      <c r="F108" s="197"/>
      <c r="G108" s="197"/>
      <c r="H108" s="197"/>
      <c r="I108" s="197"/>
      <c r="J108" s="195"/>
      <c r="K108" s="195"/>
      <c r="L108" s="195"/>
      <c r="M108" s="196"/>
      <c r="N108" s="196"/>
      <c r="O108" s="197"/>
    </row>
    <row r="109" spans="2:15" s="204" customFormat="1" ht="18" x14ac:dyDescent="0.25">
      <c r="B109" s="197" t="s">
        <v>208</v>
      </c>
      <c r="C109" s="195"/>
      <c r="D109" s="195"/>
      <c r="E109" s="195"/>
      <c r="F109" s="195"/>
      <c r="G109" s="195"/>
      <c r="H109" s="195"/>
      <c r="I109" s="195"/>
      <c r="J109" s="197"/>
      <c r="K109" s="197"/>
      <c r="L109" s="197"/>
      <c r="M109" s="197"/>
      <c r="N109" s="197"/>
      <c r="O109" s="197"/>
    </row>
    <row r="110" spans="2:15" ht="30" customHeight="1" x14ac:dyDescent="0.3">
      <c r="B110" s="221" t="s">
        <v>98</v>
      </c>
      <c r="C110" s="221"/>
      <c r="D110" s="221"/>
      <c r="E110" s="221"/>
      <c r="F110" s="221"/>
      <c r="G110" s="221"/>
      <c r="H110" s="221"/>
      <c r="I110" s="221"/>
      <c r="J110" s="221"/>
      <c r="K110" s="221"/>
      <c r="L110" s="221"/>
      <c r="M110" s="221"/>
      <c r="N110" s="221"/>
      <c r="O110" s="221"/>
    </row>
    <row r="111" spans="2:15" s="204" customFormat="1" ht="20.100000000000001" customHeight="1" x14ac:dyDescent="0.25">
      <c r="B111" s="203"/>
      <c r="C111" s="203"/>
      <c r="D111" s="203"/>
      <c r="E111" s="203"/>
      <c r="F111" s="203"/>
      <c r="G111" s="203"/>
      <c r="H111" s="203"/>
      <c r="I111" s="203"/>
      <c r="J111" s="203"/>
      <c r="K111" s="203"/>
      <c r="L111" s="203"/>
      <c r="M111" s="203"/>
      <c r="N111" s="203"/>
      <c r="O111" s="203"/>
    </row>
    <row r="112" spans="2:15" s="204" customFormat="1" ht="24.95" customHeight="1" x14ac:dyDescent="0.25">
      <c r="B112" s="213" t="s">
        <v>209</v>
      </c>
      <c r="C112" s="213"/>
      <c r="D112" s="213"/>
      <c r="E112" s="213"/>
      <c r="F112" s="213"/>
      <c r="G112" s="213"/>
      <c r="H112" s="213"/>
      <c r="I112" s="213"/>
      <c r="J112" s="213"/>
      <c r="K112" s="213"/>
      <c r="L112" s="213"/>
      <c r="M112" s="213"/>
      <c r="N112" s="213"/>
      <c r="O112" s="213"/>
    </row>
    <row r="113" spans="2:15" s="204" customFormat="1" ht="35.1" customHeight="1" x14ac:dyDescent="0.25">
      <c r="B113" s="213" t="s">
        <v>210</v>
      </c>
      <c r="C113" s="213"/>
      <c r="D113" s="213"/>
      <c r="E113" s="213"/>
      <c r="F113" s="213"/>
      <c r="G113" s="213"/>
      <c r="H113" s="213"/>
      <c r="I113" s="213"/>
      <c r="J113" s="213"/>
      <c r="K113" s="213"/>
      <c r="L113" s="213"/>
      <c r="M113" s="213"/>
      <c r="N113" s="213"/>
      <c r="O113" s="213"/>
    </row>
    <row r="114" spans="2:15" s="204" customFormat="1" ht="14.25" customHeight="1" x14ac:dyDescent="0.25">
      <c r="B114" s="197"/>
      <c r="C114" s="197"/>
      <c r="D114" s="197"/>
      <c r="E114" s="197"/>
      <c r="F114" s="197"/>
      <c r="G114" s="197"/>
      <c r="H114" s="197"/>
      <c r="I114" s="197"/>
      <c r="J114" s="197"/>
      <c r="K114" s="197"/>
      <c r="L114" s="197"/>
      <c r="M114" s="197"/>
      <c r="N114" s="197"/>
      <c r="O114" s="197"/>
    </row>
    <row r="115" spans="2:15" s="204" customFormat="1" ht="45" customHeight="1" x14ac:dyDescent="0.25">
      <c r="B115" s="219" t="s">
        <v>99</v>
      </c>
      <c r="C115" s="219"/>
      <c r="D115" s="219"/>
      <c r="E115" s="219"/>
      <c r="F115" s="219"/>
      <c r="G115" s="219"/>
      <c r="H115" s="219"/>
      <c r="I115" s="219"/>
      <c r="J115" s="219"/>
      <c r="K115" s="219"/>
      <c r="L115" s="219"/>
      <c r="M115" s="219"/>
      <c r="N115" s="219"/>
      <c r="O115" s="219"/>
    </row>
    <row r="116" spans="2:15" s="204" customFormat="1" ht="14.25" customHeight="1" x14ac:dyDescent="0.25">
      <c r="B116" s="207"/>
      <c r="C116" s="207"/>
      <c r="D116" s="207"/>
      <c r="E116" s="207"/>
      <c r="F116" s="207"/>
      <c r="G116" s="207"/>
      <c r="H116" s="207"/>
      <c r="I116" s="207"/>
      <c r="J116" s="207"/>
      <c r="K116" s="207"/>
      <c r="L116" s="207"/>
      <c r="M116" s="207"/>
      <c r="N116" s="207"/>
      <c r="O116" s="207"/>
    </row>
    <row r="117" spans="2:15" s="204" customFormat="1" ht="65.099999999999994" customHeight="1" x14ac:dyDescent="0.25">
      <c r="B117" s="213" t="s">
        <v>211</v>
      </c>
      <c r="C117" s="213"/>
      <c r="D117" s="213"/>
      <c r="E117" s="213"/>
      <c r="F117" s="213"/>
      <c r="G117" s="213"/>
      <c r="H117" s="213"/>
      <c r="I117" s="213"/>
      <c r="J117" s="213"/>
      <c r="K117" s="213"/>
      <c r="L117" s="213"/>
      <c r="M117" s="213"/>
      <c r="N117" s="213"/>
      <c r="O117" s="213"/>
    </row>
    <row r="118" spans="2:15" s="204" customFormat="1" ht="18" x14ac:dyDescent="0.25">
      <c r="B118" s="197"/>
      <c r="C118" s="197"/>
      <c r="D118" s="197"/>
      <c r="E118" s="197"/>
      <c r="F118" s="197"/>
      <c r="G118" s="197"/>
      <c r="H118" s="197"/>
      <c r="I118" s="197"/>
      <c r="J118" s="197"/>
      <c r="K118" s="197"/>
      <c r="L118" s="197"/>
      <c r="M118" s="197"/>
      <c r="N118" s="197"/>
      <c r="O118" s="197"/>
    </row>
    <row r="119" spans="2:15" s="204" customFormat="1" ht="18" x14ac:dyDescent="0.25">
      <c r="B119" s="197"/>
      <c r="C119" s="197"/>
      <c r="D119" s="197"/>
      <c r="E119" s="197"/>
      <c r="F119" s="197"/>
      <c r="G119" s="197"/>
      <c r="H119" s="197"/>
      <c r="I119" s="197"/>
      <c r="J119" s="197"/>
      <c r="K119" s="197"/>
      <c r="L119" s="197"/>
      <c r="M119" s="197"/>
      <c r="N119" s="197"/>
      <c r="O119" s="197"/>
    </row>
    <row r="120" spans="2:15" s="204" customFormat="1" ht="18" x14ac:dyDescent="0.25">
      <c r="B120" s="197"/>
      <c r="C120" s="197"/>
      <c r="D120" s="197"/>
      <c r="E120" s="197"/>
      <c r="F120" s="197"/>
      <c r="G120" s="197"/>
      <c r="H120" s="197"/>
      <c r="I120" s="197"/>
      <c r="J120" s="197"/>
      <c r="K120" s="197"/>
      <c r="L120" s="197"/>
      <c r="M120" s="197"/>
      <c r="N120" s="197"/>
      <c r="O120" s="197"/>
    </row>
    <row r="121" spans="2:15" s="204" customFormat="1" ht="18" x14ac:dyDescent="0.25">
      <c r="B121" s="197"/>
      <c r="C121" s="197"/>
      <c r="D121" s="197"/>
      <c r="E121" s="197"/>
      <c r="F121" s="197"/>
      <c r="G121" s="197"/>
      <c r="H121" s="197"/>
      <c r="I121" s="197"/>
      <c r="J121" s="197"/>
      <c r="K121" s="197"/>
      <c r="L121" s="197"/>
      <c r="M121" s="197"/>
      <c r="N121" s="197"/>
      <c r="O121" s="197"/>
    </row>
    <row r="122" spans="2:15" s="204" customFormat="1" ht="18" x14ac:dyDescent="0.25">
      <c r="B122" s="197"/>
      <c r="C122" s="197"/>
      <c r="D122" s="197"/>
      <c r="E122" s="197"/>
      <c r="F122" s="197"/>
      <c r="G122" s="197"/>
      <c r="H122" s="197"/>
      <c r="I122" s="197"/>
      <c r="J122" s="197"/>
      <c r="K122" s="197"/>
      <c r="L122" s="197"/>
      <c r="M122" s="197"/>
      <c r="N122" s="197"/>
      <c r="O122" s="197"/>
    </row>
    <row r="123" spans="2:15" s="204" customFormat="1" ht="18" x14ac:dyDescent="0.25">
      <c r="B123" s="197"/>
      <c r="C123" s="197"/>
      <c r="D123" s="197"/>
      <c r="E123" s="197"/>
      <c r="F123" s="197"/>
      <c r="G123" s="197"/>
      <c r="H123" s="197"/>
      <c r="I123" s="197"/>
      <c r="J123" s="197"/>
      <c r="K123" s="197"/>
      <c r="L123" s="197"/>
      <c r="M123" s="197"/>
      <c r="N123" s="197"/>
      <c r="O123" s="197"/>
    </row>
    <row r="124" spans="2:15" s="204" customFormat="1" ht="18" x14ac:dyDescent="0.25">
      <c r="B124" s="197"/>
      <c r="C124" s="197"/>
      <c r="D124" s="197"/>
      <c r="E124" s="197"/>
      <c r="F124" s="197"/>
      <c r="G124" s="197"/>
      <c r="H124" s="197"/>
      <c r="I124" s="197"/>
      <c r="J124" s="197"/>
      <c r="K124" s="197"/>
      <c r="L124" s="197"/>
      <c r="M124" s="197"/>
      <c r="N124" s="197"/>
      <c r="O124" s="197"/>
    </row>
    <row r="125" spans="2:15" s="204" customFormat="1" ht="18" x14ac:dyDescent="0.25">
      <c r="B125" s="197"/>
      <c r="C125" s="197"/>
      <c r="D125" s="197"/>
      <c r="E125" s="197"/>
      <c r="F125" s="197"/>
      <c r="G125" s="197"/>
      <c r="H125" s="197"/>
      <c r="I125" s="197"/>
      <c r="J125" s="197"/>
      <c r="K125" s="197"/>
      <c r="L125" s="197"/>
      <c r="M125" s="197"/>
      <c r="N125" s="197"/>
      <c r="O125" s="197"/>
    </row>
    <row r="126" spans="2:15" s="204" customFormat="1" ht="18" x14ac:dyDescent="0.25">
      <c r="B126" s="197"/>
      <c r="C126" s="197"/>
      <c r="D126" s="197"/>
      <c r="E126" s="197"/>
      <c r="F126" s="197"/>
      <c r="G126" s="197"/>
      <c r="H126" s="197"/>
      <c r="I126" s="197"/>
      <c r="J126" s="197"/>
      <c r="K126" s="197"/>
      <c r="L126" s="197"/>
      <c r="M126" s="197"/>
      <c r="N126" s="197"/>
      <c r="O126" s="197"/>
    </row>
    <row r="127" spans="2:15" s="204" customFormat="1" ht="18" x14ac:dyDescent="0.25">
      <c r="B127" s="197"/>
      <c r="C127" s="197"/>
      <c r="D127" s="197"/>
      <c r="E127" s="197"/>
      <c r="F127" s="197"/>
      <c r="G127" s="197"/>
      <c r="H127" s="197"/>
      <c r="I127" s="197"/>
      <c r="J127" s="197"/>
      <c r="K127" s="197"/>
      <c r="L127" s="197"/>
      <c r="M127" s="197"/>
      <c r="N127" s="197"/>
      <c r="O127" s="197"/>
    </row>
    <row r="128" spans="2:15" s="204" customFormat="1" ht="18" x14ac:dyDescent="0.25">
      <c r="B128" s="197"/>
      <c r="C128" s="197"/>
      <c r="D128" s="197"/>
      <c r="E128" s="197"/>
      <c r="F128" s="197"/>
      <c r="G128" s="197"/>
      <c r="H128" s="197"/>
      <c r="I128" s="197"/>
      <c r="J128" s="197"/>
      <c r="K128" s="197"/>
      <c r="L128" s="197"/>
      <c r="M128" s="197"/>
      <c r="N128" s="197"/>
      <c r="O128" s="197"/>
    </row>
    <row r="129" spans="2:15" s="204" customFormat="1" ht="18" x14ac:dyDescent="0.25">
      <c r="B129" s="197"/>
      <c r="C129" s="197"/>
      <c r="D129" s="197"/>
      <c r="E129" s="197"/>
      <c r="F129" s="197"/>
      <c r="G129" s="197"/>
      <c r="H129" s="197"/>
      <c r="I129" s="197"/>
      <c r="J129" s="197"/>
      <c r="K129" s="197"/>
      <c r="L129" s="197"/>
      <c r="M129" s="197"/>
      <c r="N129" s="197"/>
      <c r="O129" s="197"/>
    </row>
    <row r="130" spans="2:15" s="204" customFormat="1" ht="18" x14ac:dyDescent="0.25">
      <c r="B130" s="197"/>
      <c r="C130" s="197"/>
      <c r="D130" s="197"/>
      <c r="E130" s="197"/>
      <c r="F130" s="197"/>
      <c r="G130" s="197"/>
      <c r="H130" s="197"/>
      <c r="I130" s="197"/>
      <c r="J130" s="197"/>
      <c r="K130" s="197"/>
      <c r="L130" s="197"/>
      <c r="M130" s="197"/>
      <c r="N130" s="197"/>
      <c r="O130" s="197"/>
    </row>
    <row r="131" spans="2:15" s="204" customFormat="1" ht="18" x14ac:dyDescent="0.25">
      <c r="B131" s="197"/>
      <c r="C131" s="197"/>
      <c r="D131" s="197"/>
      <c r="E131" s="197"/>
      <c r="F131" s="197"/>
      <c r="G131" s="197"/>
      <c r="H131" s="197"/>
      <c r="I131" s="197"/>
      <c r="J131" s="197"/>
      <c r="K131" s="197"/>
      <c r="L131" s="197"/>
      <c r="M131" s="197"/>
      <c r="N131" s="197"/>
      <c r="O131" s="197"/>
    </row>
    <row r="132" spans="2:15" s="204" customFormat="1" ht="18" x14ac:dyDescent="0.25">
      <c r="B132" s="197"/>
      <c r="C132" s="197"/>
      <c r="D132" s="197"/>
      <c r="E132" s="197"/>
      <c r="F132" s="197"/>
      <c r="G132" s="197"/>
      <c r="H132" s="197"/>
      <c r="I132" s="197"/>
      <c r="J132" s="197"/>
      <c r="K132" s="197"/>
      <c r="L132" s="197"/>
      <c r="M132" s="197"/>
      <c r="N132" s="197"/>
      <c r="O132" s="197"/>
    </row>
    <row r="133" spans="2:15" s="204" customFormat="1" ht="18" x14ac:dyDescent="0.25">
      <c r="B133" s="197"/>
      <c r="C133" s="197"/>
      <c r="D133" s="197"/>
      <c r="E133" s="197"/>
      <c r="F133" s="197"/>
      <c r="G133" s="197"/>
      <c r="H133" s="197"/>
      <c r="I133" s="197"/>
      <c r="J133" s="197"/>
      <c r="K133" s="197"/>
      <c r="L133" s="197"/>
      <c r="M133" s="197"/>
      <c r="N133" s="197"/>
      <c r="O133" s="197"/>
    </row>
    <row r="134" spans="2:15" s="204" customFormat="1" ht="18" x14ac:dyDescent="0.25">
      <c r="B134" s="197"/>
      <c r="C134" s="197"/>
      <c r="D134" s="197"/>
      <c r="E134" s="197"/>
      <c r="F134" s="197"/>
      <c r="G134" s="197"/>
      <c r="H134" s="197"/>
      <c r="I134" s="197"/>
      <c r="J134" s="197"/>
      <c r="K134" s="197"/>
      <c r="L134" s="197"/>
      <c r="M134" s="197"/>
      <c r="N134" s="197"/>
      <c r="O134" s="197"/>
    </row>
    <row r="135" spans="2:15" s="204" customFormat="1" ht="18" x14ac:dyDescent="0.25">
      <c r="B135" s="197"/>
      <c r="C135" s="197"/>
      <c r="D135" s="197"/>
      <c r="E135" s="197"/>
      <c r="F135" s="197"/>
      <c r="G135" s="197"/>
      <c r="H135" s="197"/>
      <c r="I135" s="197"/>
      <c r="J135" s="197"/>
      <c r="K135" s="197"/>
      <c r="L135" s="197"/>
      <c r="M135" s="197"/>
      <c r="N135" s="197"/>
      <c r="O135" s="197"/>
    </row>
    <row r="136" spans="2:15" s="204" customFormat="1" ht="18" x14ac:dyDescent="0.25">
      <c r="B136" s="197"/>
      <c r="C136" s="197"/>
      <c r="D136" s="197"/>
      <c r="E136" s="197"/>
      <c r="F136" s="197"/>
      <c r="G136" s="197"/>
      <c r="H136" s="197"/>
      <c r="I136" s="197"/>
      <c r="J136" s="197"/>
      <c r="K136" s="197"/>
      <c r="L136" s="197"/>
      <c r="M136" s="197"/>
      <c r="N136" s="197"/>
      <c r="O136" s="197"/>
    </row>
    <row r="137" spans="2:15" s="204" customFormat="1" ht="18" x14ac:dyDescent="0.25">
      <c r="B137" s="197"/>
      <c r="C137" s="197"/>
      <c r="D137" s="197"/>
      <c r="E137" s="197"/>
      <c r="F137" s="197"/>
      <c r="G137" s="197"/>
      <c r="H137" s="197"/>
      <c r="I137" s="197"/>
      <c r="J137" s="197"/>
      <c r="K137" s="197"/>
      <c r="L137" s="197"/>
      <c r="M137" s="197"/>
      <c r="N137" s="197"/>
      <c r="O137" s="197"/>
    </row>
    <row r="138" spans="2:15" s="204" customFormat="1" ht="18" x14ac:dyDescent="0.25">
      <c r="B138" s="197"/>
      <c r="C138" s="197"/>
      <c r="D138" s="197"/>
      <c r="E138" s="197"/>
      <c r="F138" s="197"/>
      <c r="G138" s="197"/>
      <c r="H138" s="197"/>
      <c r="I138" s="197"/>
      <c r="J138" s="197"/>
      <c r="K138" s="197"/>
      <c r="L138" s="197"/>
      <c r="M138" s="197"/>
      <c r="N138" s="197"/>
      <c r="O138" s="197"/>
    </row>
    <row r="139" spans="2:15" s="204" customFormat="1" ht="18" x14ac:dyDescent="0.25">
      <c r="B139" s="197"/>
      <c r="C139" s="197"/>
      <c r="D139" s="197"/>
      <c r="E139" s="197"/>
      <c r="F139" s="197"/>
      <c r="G139" s="197"/>
      <c r="H139" s="197"/>
      <c r="I139" s="197"/>
      <c r="J139" s="197"/>
      <c r="K139" s="197"/>
      <c r="L139" s="197"/>
      <c r="M139" s="197"/>
      <c r="N139" s="197"/>
      <c r="O139" s="197"/>
    </row>
    <row r="140" spans="2:15" s="204" customFormat="1" ht="18" x14ac:dyDescent="0.25">
      <c r="B140" s="213" t="s">
        <v>212</v>
      </c>
      <c r="C140" s="213"/>
      <c r="D140" s="213"/>
      <c r="E140" s="213"/>
      <c r="F140" s="213"/>
      <c r="G140" s="213"/>
      <c r="H140" s="213"/>
      <c r="I140" s="213"/>
      <c r="J140" s="213"/>
      <c r="K140" s="213"/>
      <c r="L140" s="213"/>
      <c r="M140" s="213"/>
      <c r="N140" s="213"/>
      <c r="O140" s="213"/>
    </row>
    <row r="141" spans="2:15" s="204" customFormat="1" ht="18" x14ac:dyDescent="0.25">
      <c r="B141" s="197"/>
      <c r="C141" s="197"/>
      <c r="D141" s="197"/>
      <c r="E141" s="197"/>
      <c r="F141" s="197"/>
      <c r="G141" s="197"/>
      <c r="H141" s="197"/>
      <c r="I141" s="197"/>
      <c r="J141" s="197"/>
      <c r="K141" s="197"/>
      <c r="L141" s="197"/>
      <c r="M141" s="197"/>
      <c r="N141" s="197"/>
      <c r="O141" s="197"/>
    </row>
    <row r="142" spans="2:15" ht="30" customHeight="1" x14ac:dyDescent="0.3">
      <c r="B142" s="223" t="s">
        <v>203</v>
      </c>
      <c r="C142" s="223"/>
      <c r="D142" s="223"/>
      <c r="E142" s="223"/>
      <c r="F142" s="223"/>
      <c r="G142" s="223"/>
      <c r="H142" s="223"/>
      <c r="I142" s="223"/>
      <c r="J142" s="223"/>
      <c r="K142" s="223"/>
      <c r="L142" s="223"/>
      <c r="M142" s="223"/>
      <c r="N142" s="223"/>
      <c r="O142" s="223"/>
    </row>
    <row r="143" spans="2:15" s="204" customFormat="1" ht="18" x14ac:dyDescent="0.25">
      <c r="B143" s="197"/>
      <c r="C143" s="197"/>
      <c r="D143" s="197"/>
      <c r="E143" s="197"/>
      <c r="F143" s="197"/>
      <c r="G143" s="197"/>
      <c r="H143" s="197"/>
      <c r="I143" s="197"/>
      <c r="J143" s="197"/>
      <c r="K143" s="197"/>
      <c r="L143" s="197"/>
      <c r="M143" s="197"/>
      <c r="N143" s="197"/>
      <c r="O143" s="197"/>
    </row>
    <row r="144" spans="2:15" s="204" customFormat="1" ht="18" x14ac:dyDescent="0.25">
      <c r="B144" s="197" t="s">
        <v>213</v>
      </c>
      <c r="C144" s="197"/>
      <c r="D144" s="197"/>
      <c r="E144" s="197"/>
      <c r="F144" s="197"/>
      <c r="G144" s="197"/>
      <c r="H144" s="197"/>
      <c r="I144" s="197"/>
      <c r="J144" s="197"/>
      <c r="K144" s="197"/>
      <c r="L144" s="197"/>
      <c r="M144" s="197"/>
      <c r="N144" s="197"/>
      <c r="O144" s="197"/>
    </row>
    <row r="145" spans="2:15" s="204" customFormat="1" ht="18" customHeight="1" x14ac:dyDescent="0.25">
      <c r="B145" s="197" t="s">
        <v>198</v>
      </c>
      <c r="C145" s="197"/>
      <c r="D145" s="197"/>
      <c r="E145" s="197"/>
      <c r="F145" s="197"/>
      <c r="G145" s="197"/>
      <c r="H145" s="197"/>
      <c r="I145" s="197"/>
      <c r="J145" s="197"/>
      <c r="K145" s="197"/>
      <c r="L145" s="197"/>
      <c r="M145" s="197"/>
      <c r="N145" s="197"/>
      <c r="O145" s="197"/>
    </row>
    <row r="146" spans="2:15" s="204" customFormat="1" ht="57.75" customHeight="1" x14ac:dyDescent="0.25">
      <c r="B146" s="219" t="s">
        <v>197</v>
      </c>
      <c r="C146" s="219"/>
      <c r="D146" s="219"/>
      <c r="E146" s="219"/>
      <c r="F146" s="219"/>
      <c r="G146" s="219"/>
      <c r="H146" s="219"/>
      <c r="I146" s="219"/>
      <c r="J146" s="219"/>
      <c r="K146" s="219"/>
      <c r="L146" s="219"/>
      <c r="M146" s="219"/>
      <c r="N146" s="219"/>
      <c r="O146" s="219"/>
    </row>
    <row r="147" spans="2:15" s="204" customFormat="1" ht="18" customHeight="1" x14ac:dyDescent="0.25">
      <c r="B147" s="205"/>
      <c r="C147" s="205"/>
      <c r="D147" s="205"/>
      <c r="E147" s="205"/>
      <c r="F147" s="205"/>
      <c r="G147" s="205"/>
      <c r="H147" s="205"/>
      <c r="I147" s="205"/>
      <c r="J147" s="205"/>
      <c r="K147" s="205"/>
      <c r="L147" s="205"/>
      <c r="M147" s="205"/>
      <c r="N147" s="205"/>
      <c r="O147" s="205"/>
    </row>
    <row r="148" spans="2:15" s="204" customFormat="1" ht="18" customHeight="1" x14ac:dyDescent="0.25">
      <c r="B148" s="205"/>
      <c r="C148" s="205"/>
      <c r="D148" s="205"/>
      <c r="E148" s="205"/>
      <c r="F148" s="205"/>
      <c r="G148" s="205"/>
      <c r="H148" s="205"/>
      <c r="I148" s="205"/>
      <c r="J148" s="205"/>
      <c r="K148" s="205"/>
      <c r="L148" s="205"/>
      <c r="M148" s="205"/>
      <c r="N148" s="205"/>
      <c r="O148" s="205"/>
    </row>
    <row r="149" spans="2:15" s="204" customFormat="1" ht="18" customHeight="1" x14ac:dyDescent="0.25">
      <c r="B149" s="197"/>
      <c r="C149" s="197"/>
      <c r="D149" s="197"/>
      <c r="E149" s="197"/>
      <c r="F149" s="197"/>
      <c r="G149" s="197"/>
      <c r="H149" s="197"/>
      <c r="I149" s="197"/>
      <c r="J149" s="197"/>
      <c r="K149" s="197"/>
      <c r="L149" s="197"/>
      <c r="M149" s="197"/>
      <c r="N149" s="197"/>
      <c r="O149" s="197"/>
    </row>
    <row r="150" spans="2:15" s="204" customFormat="1" ht="18" x14ac:dyDescent="0.25">
      <c r="B150" s="197"/>
      <c r="C150" s="197"/>
      <c r="D150" s="197"/>
      <c r="E150" s="197"/>
      <c r="F150" s="197"/>
      <c r="G150" s="197"/>
      <c r="H150" s="197"/>
      <c r="I150" s="197"/>
      <c r="J150" s="197"/>
      <c r="K150" s="197"/>
      <c r="L150" s="197"/>
      <c r="M150" s="197"/>
      <c r="N150" s="197"/>
      <c r="O150" s="197"/>
    </row>
    <row r="151" spans="2:15" s="204" customFormat="1" ht="18" x14ac:dyDescent="0.25">
      <c r="B151" s="197"/>
      <c r="C151" s="197"/>
      <c r="D151" s="197"/>
      <c r="E151" s="197"/>
      <c r="F151" s="197"/>
      <c r="G151" s="197"/>
      <c r="H151" s="197"/>
      <c r="I151" s="197"/>
      <c r="J151" s="197"/>
      <c r="K151" s="197"/>
      <c r="L151" s="197"/>
      <c r="M151" s="197"/>
      <c r="N151" s="197"/>
      <c r="O151" s="197"/>
    </row>
    <row r="152" spans="2:15" s="204" customFormat="1" ht="18" x14ac:dyDescent="0.25">
      <c r="B152" s="197"/>
      <c r="C152" s="197"/>
      <c r="D152" s="197"/>
      <c r="E152" s="197"/>
      <c r="F152" s="197"/>
      <c r="G152" s="197"/>
      <c r="H152" s="197"/>
      <c r="I152" s="197"/>
      <c r="J152" s="197"/>
      <c r="K152" s="197"/>
      <c r="L152" s="197"/>
      <c r="M152" s="197"/>
      <c r="N152" s="197"/>
      <c r="O152" s="197"/>
    </row>
    <row r="153" spans="2:15" s="204" customFormat="1" ht="18" x14ac:dyDescent="0.25">
      <c r="B153" s="197"/>
      <c r="C153" s="197"/>
      <c r="D153" s="197"/>
      <c r="E153" s="197"/>
      <c r="F153" s="197"/>
      <c r="G153" s="197"/>
      <c r="H153" s="197"/>
      <c r="I153" s="197"/>
      <c r="J153" s="197"/>
      <c r="K153" s="197"/>
      <c r="L153" s="197"/>
      <c r="M153" s="197"/>
      <c r="N153" s="197"/>
      <c r="O153" s="197"/>
    </row>
    <row r="154" spans="2:15" s="204" customFormat="1" ht="18" x14ac:dyDescent="0.25">
      <c r="B154" s="197"/>
      <c r="C154" s="197"/>
      <c r="D154" s="197"/>
      <c r="E154" s="197"/>
      <c r="F154" s="197"/>
      <c r="G154" s="197"/>
      <c r="H154" s="197"/>
      <c r="I154" s="197"/>
      <c r="J154" s="197"/>
      <c r="K154" s="197"/>
      <c r="L154" s="197"/>
      <c r="M154" s="197"/>
      <c r="N154" s="197"/>
      <c r="O154" s="197"/>
    </row>
    <row r="155" spans="2:15" s="204" customFormat="1" ht="18" x14ac:dyDescent="0.25">
      <c r="B155" s="197"/>
      <c r="C155" s="197"/>
      <c r="D155" s="197"/>
      <c r="E155" s="197"/>
      <c r="F155" s="197"/>
      <c r="G155" s="197"/>
      <c r="H155" s="197"/>
      <c r="I155" s="197"/>
      <c r="J155" s="197"/>
      <c r="K155" s="197"/>
      <c r="L155" s="197"/>
      <c r="M155" s="197"/>
      <c r="N155" s="197"/>
      <c r="O155" s="197"/>
    </row>
    <row r="156" spans="2:15" s="204" customFormat="1" ht="18" x14ac:dyDescent="0.25">
      <c r="B156" s="197"/>
      <c r="C156" s="197"/>
      <c r="D156" s="197"/>
      <c r="E156" s="197"/>
      <c r="F156" s="197"/>
      <c r="G156" s="197"/>
      <c r="H156" s="197"/>
      <c r="I156" s="197"/>
      <c r="J156" s="197"/>
      <c r="K156" s="197"/>
      <c r="L156" s="197"/>
      <c r="M156" s="197"/>
      <c r="N156" s="197"/>
      <c r="O156" s="197"/>
    </row>
    <row r="157" spans="2:15" s="204" customFormat="1" ht="18" x14ac:dyDescent="0.25">
      <c r="B157" s="197"/>
      <c r="C157" s="197"/>
      <c r="D157" s="197"/>
      <c r="E157" s="197"/>
      <c r="F157" s="197"/>
      <c r="G157" s="197"/>
      <c r="H157" s="197"/>
      <c r="I157" s="197"/>
      <c r="J157" s="197"/>
      <c r="K157" s="197"/>
      <c r="L157" s="197"/>
      <c r="M157" s="197"/>
      <c r="N157" s="197"/>
      <c r="O157" s="197"/>
    </row>
    <row r="158" spans="2:15" s="204" customFormat="1" ht="18" x14ac:dyDescent="0.25">
      <c r="B158" s="197"/>
      <c r="C158" s="197"/>
      <c r="D158" s="197"/>
      <c r="E158" s="197"/>
      <c r="F158" s="197"/>
      <c r="G158" s="197"/>
      <c r="H158" s="197"/>
      <c r="I158" s="197"/>
      <c r="J158" s="197"/>
      <c r="K158" s="197"/>
      <c r="L158" s="197"/>
      <c r="M158" s="197"/>
      <c r="N158" s="197"/>
      <c r="O158" s="197"/>
    </row>
    <row r="159" spans="2:15" s="204" customFormat="1" ht="18" x14ac:dyDescent="0.25">
      <c r="B159" s="197"/>
      <c r="C159" s="197"/>
      <c r="D159" s="197"/>
      <c r="E159" s="197"/>
      <c r="F159" s="197"/>
      <c r="G159" s="197"/>
      <c r="H159" s="197"/>
      <c r="I159" s="197"/>
      <c r="J159" s="197"/>
      <c r="K159" s="197"/>
      <c r="L159" s="197"/>
      <c r="M159" s="197"/>
      <c r="N159" s="197"/>
      <c r="O159" s="197"/>
    </row>
    <row r="160" spans="2:15" s="204" customFormat="1" ht="18" x14ac:dyDescent="0.25">
      <c r="B160" s="197"/>
      <c r="C160" s="197"/>
      <c r="D160" s="197"/>
      <c r="E160" s="197"/>
      <c r="F160" s="197"/>
      <c r="G160" s="197"/>
      <c r="H160" s="197"/>
      <c r="I160" s="197"/>
      <c r="J160" s="197"/>
      <c r="K160" s="197"/>
      <c r="L160" s="197"/>
      <c r="M160" s="197"/>
      <c r="N160" s="197"/>
      <c r="O160" s="197"/>
    </row>
    <row r="161" spans="2:15" s="204" customFormat="1" ht="18" x14ac:dyDescent="0.25">
      <c r="B161" s="197"/>
      <c r="C161" s="197"/>
      <c r="D161" s="197"/>
      <c r="E161" s="197"/>
      <c r="F161" s="197"/>
      <c r="G161" s="197"/>
      <c r="H161" s="197"/>
      <c r="I161" s="197"/>
      <c r="J161" s="197"/>
      <c r="K161" s="197"/>
      <c r="L161" s="197"/>
      <c r="M161" s="197"/>
      <c r="N161" s="197"/>
      <c r="O161" s="197"/>
    </row>
    <row r="162" spans="2:15" s="204" customFormat="1" ht="18" x14ac:dyDescent="0.25">
      <c r="B162" s="197"/>
      <c r="C162" s="197"/>
      <c r="D162" s="197"/>
      <c r="E162" s="197"/>
      <c r="F162" s="197"/>
      <c r="G162" s="197"/>
      <c r="H162" s="197"/>
      <c r="I162" s="197"/>
      <c r="J162" s="197"/>
      <c r="K162" s="197"/>
      <c r="L162" s="197"/>
      <c r="M162" s="197"/>
      <c r="N162" s="197"/>
      <c r="O162" s="197"/>
    </row>
    <row r="163" spans="2:15" s="204" customFormat="1" ht="18" x14ac:dyDescent="0.25">
      <c r="B163" s="197"/>
      <c r="C163" s="197"/>
      <c r="D163" s="197"/>
      <c r="E163" s="197"/>
      <c r="F163" s="197"/>
      <c r="G163" s="197"/>
      <c r="H163" s="197"/>
      <c r="I163" s="197"/>
      <c r="J163" s="197"/>
      <c r="K163" s="197"/>
      <c r="L163" s="197"/>
      <c r="M163" s="197"/>
      <c r="N163" s="197"/>
      <c r="O163" s="197"/>
    </row>
    <row r="164" spans="2:15" s="204" customFormat="1" ht="18" x14ac:dyDescent="0.25">
      <c r="B164" s="197"/>
      <c r="C164" s="197"/>
      <c r="D164" s="197"/>
      <c r="E164" s="197"/>
      <c r="F164" s="197"/>
      <c r="G164" s="197"/>
      <c r="H164" s="197"/>
      <c r="I164" s="197"/>
      <c r="J164" s="197"/>
      <c r="K164" s="197"/>
      <c r="L164" s="197"/>
      <c r="M164" s="197"/>
      <c r="N164" s="197"/>
      <c r="O164" s="197"/>
    </row>
    <row r="165" spans="2:15" s="204" customFormat="1" ht="18" x14ac:dyDescent="0.25">
      <c r="B165" s="197"/>
      <c r="C165" s="197"/>
      <c r="D165" s="197"/>
      <c r="E165" s="197"/>
      <c r="F165" s="197"/>
      <c r="G165" s="197"/>
      <c r="H165" s="197"/>
      <c r="I165" s="197"/>
      <c r="J165" s="197"/>
      <c r="K165" s="197"/>
      <c r="L165" s="197"/>
      <c r="M165" s="197"/>
      <c r="N165" s="197"/>
      <c r="O165" s="197"/>
    </row>
    <row r="166" spans="2:15" s="204" customFormat="1" ht="18" x14ac:dyDescent="0.25">
      <c r="B166" s="197"/>
      <c r="C166" s="197"/>
      <c r="D166" s="197"/>
      <c r="E166" s="197"/>
      <c r="F166" s="197"/>
      <c r="G166" s="197"/>
      <c r="H166" s="197"/>
      <c r="I166" s="197"/>
      <c r="J166" s="197"/>
      <c r="K166" s="197"/>
      <c r="L166" s="197"/>
      <c r="M166" s="197"/>
      <c r="N166" s="197"/>
      <c r="O166" s="197"/>
    </row>
    <row r="167" spans="2:15" s="204" customFormat="1" ht="18" x14ac:dyDescent="0.25">
      <c r="B167" s="197"/>
      <c r="C167" s="197"/>
      <c r="D167" s="197"/>
      <c r="E167" s="197"/>
      <c r="F167" s="197"/>
      <c r="G167" s="197"/>
      <c r="H167" s="197"/>
      <c r="I167" s="197"/>
      <c r="J167" s="197"/>
      <c r="K167" s="197"/>
      <c r="L167" s="197"/>
      <c r="M167" s="197"/>
      <c r="N167" s="197"/>
      <c r="O167" s="197"/>
    </row>
    <row r="168" spans="2:15" s="204" customFormat="1" ht="18" x14ac:dyDescent="0.25">
      <c r="B168" s="197"/>
      <c r="C168" s="197"/>
      <c r="D168" s="197"/>
      <c r="E168" s="197"/>
      <c r="F168" s="197"/>
      <c r="G168" s="197"/>
      <c r="H168" s="197"/>
      <c r="I168" s="197"/>
      <c r="J168" s="197"/>
      <c r="K168" s="197"/>
      <c r="L168" s="197"/>
      <c r="M168" s="197"/>
      <c r="N168" s="197"/>
      <c r="O168" s="197"/>
    </row>
    <row r="169" spans="2:15" s="204" customFormat="1" ht="18" x14ac:dyDescent="0.25">
      <c r="B169" s="197"/>
      <c r="C169" s="197"/>
      <c r="D169" s="197"/>
      <c r="E169" s="197"/>
      <c r="F169" s="197"/>
      <c r="G169" s="197"/>
      <c r="H169" s="197"/>
      <c r="I169" s="197"/>
      <c r="J169" s="197"/>
      <c r="K169" s="197"/>
      <c r="L169" s="197"/>
      <c r="M169" s="197"/>
      <c r="N169" s="197"/>
      <c r="O169" s="197"/>
    </row>
    <row r="170" spans="2:15" s="204" customFormat="1" ht="18" x14ac:dyDescent="0.25">
      <c r="B170" s="197"/>
      <c r="C170" s="197"/>
      <c r="D170" s="197"/>
      <c r="E170" s="197"/>
      <c r="F170" s="197"/>
      <c r="G170" s="197"/>
      <c r="H170" s="197"/>
      <c r="I170" s="197"/>
      <c r="J170" s="197"/>
      <c r="K170" s="197"/>
      <c r="L170" s="197"/>
      <c r="M170" s="197"/>
      <c r="N170" s="197"/>
      <c r="O170" s="197"/>
    </row>
    <row r="171" spans="2:15" s="204" customFormat="1" ht="18" x14ac:dyDescent="0.25">
      <c r="B171" s="197"/>
      <c r="C171" s="197"/>
      <c r="D171" s="197"/>
      <c r="E171" s="197"/>
      <c r="F171" s="197"/>
      <c r="G171" s="197"/>
      <c r="H171" s="197"/>
      <c r="I171" s="197"/>
      <c r="J171" s="197"/>
      <c r="K171" s="197"/>
      <c r="L171" s="197"/>
      <c r="M171" s="197"/>
      <c r="N171" s="197"/>
      <c r="O171" s="197"/>
    </row>
    <row r="172" spans="2:15" s="204" customFormat="1" ht="18" x14ac:dyDescent="0.25">
      <c r="B172" s="197"/>
      <c r="C172" s="197"/>
      <c r="D172" s="197"/>
      <c r="E172" s="197"/>
      <c r="F172" s="197"/>
      <c r="G172" s="197"/>
      <c r="H172" s="197"/>
      <c r="I172" s="197"/>
      <c r="J172" s="197"/>
      <c r="K172" s="197"/>
      <c r="L172" s="197"/>
      <c r="M172" s="197"/>
      <c r="N172" s="197"/>
      <c r="O172" s="197"/>
    </row>
    <row r="173" spans="2:15" s="204" customFormat="1" ht="18" x14ac:dyDescent="0.25">
      <c r="B173" s="197"/>
      <c r="C173" s="197"/>
      <c r="D173" s="197"/>
      <c r="E173" s="197"/>
      <c r="F173" s="197"/>
      <c r="G173" s="197"/>
      <c r="H173" s="197"/>
      <c r="I173" s="197"/>
      <c r="J173" s="197"/>
      <c r="K173" s="197"/>
      <c r="L173" s="197"/>
      <c r="M173" s="197"/>
      <c r="N173" s="197"/>
      <c r="O173" s="197"/>
    </row>
    <row r="174" spans="2:15" s="204" customFormat="1" ht="18" x14ac:dyDescent="0.25">
      <c r="B174" s="197"/>
      <c r="C174" s="197"/>
      <c r="D174" s="197"/>
      <c r="E174" s="197"/>
      <c r="F174" s="197"/>
      <c r="G174" s="197"/>
      <c r="H174" s="197"/>
      <c r="I174" s="197"/>
      <c r="J174" s="197"/>
      <c r="K174" s="197"/>
      <c r="L174" s="197"/>
      <c r="M174" s="197"/>
      <c r="N174" s="197"/>
      <c r="O174" s="197"/>
    </row>
    <row r="175" spans="2:15" s="204" customFormat="1" ht="18" x14ac:dyDescent="0.25">
      <c r="B175" s="197"/>
      <c r="C175" s="197"/>
      <c r="D175" s="197"/>
      <c r="E175" s="197"/>
      <c r="F175" s="197"/>
      <c r="G175" s="197"/>
      <c r="H175" s="197"/>
      <c r="I175" s="197"/>
      <c r="J175" s="197"/>
      <c r="K175" s="197"/>
      <c r="L175" s="197"/>
      <c r="M175" s="197"/>
      <c r="N175" s="197"/>
      <c r="O175" s="197"/>
    </row>
    <row r="176" spans="2:15" s="204" customFormat="1" ht="18" x14ac:dyDescent="0.25">
      <c r="B176" s="197"/>
      <c r="C176" s="197"/>
      <c r="D176" s="197"/>
      <c r="E176" s="197"/>
      <c r="F176" s="197"/>
      <c r="G176" s="197"/>
      <c r="H176" s="197"/>
      <c r="I176" s="197"/>
      <c r="J176" s="197"/>
      <c r="K176" s="197"/>
      <c r="L176" s="197"/>
      <c r="M176" s="197"/>
      <c r="N176" s="197"/>
      <c r="O176" s="197"/>
    </row>
    <row r="177" spans="2:15" s="204" customFormat="1" ht="18" x14ac:dyDescent="0.25">
      <c r="B177" s="197"/>
      <c r="C177" s="197"/>
      <c r="D177" s="197"/>
      <c r="E177" s="197"/>
      <c r="F177" s="197"/>
      <c r="G177" s="197"/>
      <c r="H177" s="197"/>
      <c r="I177" s="197"/>
      <c r="J177" s="197"/>
      <c r="K177" s="197"/>
      <c r="L177" s="197"/>
      <c r="M177" s="197"/>
      <c r="N177" s="197"/>
      <c r="O177" s="197"/>
    </row>
    <row r="178" spans="2:15" s="204" customFormat="1" ht="18" x14ac:dyDescent="0.25">
      <c r="B178" s="197"/>
      <c r="C178" s="197"/>
      <c r="D178" s="197"/>
      <c r="E178" s="197"/>
      <c r="F178" s="197"/>
      <c r="G178" s="197"/>
      <c r="H178" s="197"/>
      <c r="I178" s="197"/>
      <c r="J178" s="197"/>
      <c r="K178" s="197"/>
      <c r="L178" s="197"/>
      <c r="M178" s="197"/>
      <c r="N178" s="197"/>
      <c r="O178" s="197"/>
    </row>
    <row r="179" spans="2:15" s="204" customFormat="1" ht="18" x14ac:dyDescent="0.25">
      <c r="B179" s="197"/>
      <c r="C179" s="197"/>
      <c r="D179" s="197"/>
      <c r="E179" s="197"/>
      <c r="F179" s="197"/>
      <c r="G179" s="197"/>
      <c r="H179" s="197"/>
      <c r="I179" s="197"/>
      <c r="J179" s="197"/>
      <c r="K179" s="197"/>
      <c r="L179" s="197"/>
      <c r="M179" s="197"/>
      <c r="N179" s="197"/>
      <c r="O179" s="197"/>
    </row>
    <row r="180" spans="2:15" s="204" customFormat="1" ht="18" x14ac:dyDescent="0.25">
      <c r="B180" s="197"/>
      <c r="C180" s="197"/>
      <c r="D180" s="197"/>
      <c r="E180" s="197"/>
      <c r="F180" s="197"/>
      <c r="G180" s="197"/>
      <c r="H180" s="197"/>
      <c r="I180" s="197"/>
      <c r="J180" s="197"/>
      <c r="K180" s="197"/>
      <c r="L180" s="197"/>
      <c r="M180" s="197"/>
      <c r="N180" s="197"/>
      <c r="O180" s="197"/>
    </row>
    <row r="181" spans="2:15" s="204" customFormat="1" ht="18" x14ac:dyDescent="0.25">
      <c r="B181" s="197"/>
      <c r="C181" s="197"/>
      <c r="D181" s="197"/>
      <c r="E181" s="197"/>
      <c r="F181" s="197"/>
      <c r="G181" s="197"/>
      <c r="H181" s="197"/>
      <c r="I181" s="197"/>
      <c r="J181" s="197"/>
      <c r="K181" s="197"/>
      <c r="L181" s="197"/>
      <c r="M181" s="197"/>
      <c r="N181" s="197"/>
      <c r="O181" s="197"/>
    </row>
    <row r="182" spans="2:15" s="204" customFormat="1" ht="18" x14ac:dyDescent="0.25">
      <c r="B182" s="197"/>
      <c r="C182" s="197"/>
      <c r="D182" s="197"/>
      <c r="E182" s="197"/>
      <c r="F182" s="197"/>
      <c r="G182" s="197"/>
      <c r="H182" s="197"/>
      <c r="I182" s="197"/>
      <c r="J182" s="197"/>
      <c r="K182" s="197"/>
      <c r="L182" s="197"/>
      <c r="M182" s="197"/>
      <c r="N182" s="197"/>
      <c r="O182" s="197"/>
    </row>
    <row r="183" spans="2:15" s="204" customFormat="1" ht="18" x14ac:dyDescent="0.25">
      <c r="B183" s="197" t="s">
        <v>94</v>
      </c>
      <c r="C183" s="197"/>
      <c r="D183" s="197"/>
      <c r="E183" s="197"/>
      <c r="F183" s="197"/>
      <c r="G183" s="197"/>
      <c r="H183" s="197"/>
      <c r="I183" s="197"/>
      <c r="J183" s="197"/>
      <c r="K183" s="197"/>
      <c r="L183" s="197"/>
      <c r="M183" s="197"/>
      <c r="N183" s="197"/>
      <c r="O183" s="197"/>
    </row>
    <row r="184" spans="2:15" s="204" customFormat="1" ht="18" x14ac:dyDescent="0.25">
      <c r="B184" s="203" t="s">
        <v>111</v>
      </c>
      <c r="C184" s="203"/>
      <c r="D184" s="203"/>
      <c r="E184" s="203"/>
      <c r="F184" s="203"/>
      <c r="G184" s="203"/>
      <c r="H184" s="203"/>
      <c r="I184" s="203"/>
      <c r="J184" s="203"/>
      <c r="K184" s="203"/>
      <c r="L184" s="203"/>
      <c r="M184" s="209"/>
      <c r="N184" s="197"/>
      <c r="O184" s="197"/>
    </row>
    <row r="185" spans="2:15" s="204" customFormat="1" ht="18" x14ac:dyDescent="0.25">
      <c r="B185" s="203"/>
      <c r="C185" s="203"/>
      <c r="D185" s="203"/>
      <c r="E185" s="203"/>
      <c r="F185" s="203"/>
      <c r="G185" s="203"/>
      <c r="H185" s="203"/>
      <c r="I185" s="203"/>
      <c r="J185" s="203"/>
      <c r="K185" s="203"/>
      <c r="L185" s="203"/>
      <c r="M185" s="209"/>
      <c r="N185" s="197"/>
      <c r="O185" s="197"/>
    </row>
    <row r="186" spans="2:15" s="204" customFormat="1" ht="18" x14ac:dyDescent="0.25">
      <c r="B186" s="203"/>
      <c r="C186" s="203"/>
      <c r="D186" s="203"/>
      <c r="E186" s="203"/>
      <c r="F186" s="203"/>
      <c r="G186" s="203"/>
      <c r="H186" s="203"/>
      <c r="I186" s="203"/>
      <c r="J186" s="203"/>
      <c r="K186" s="203"/>
      <c r="L186" s="203"/>
      <c r="M186" s="209"/>
      <c r="N186" s="197"/>
      <c r="O186" s="197"/>
    </row>
    <row r="187" spans="2:15" s="204" customFormat="1" ht="18" x14ac:dyDescent="0.25">
      <c r="B187" s="197"/>
      <c r="C187" s="197"/>
      <c r="D187" s="197"/>
      <c r="E187" s="197"/>
      <c r="F187" s="197"/>
      <c r="G187" s="197"/>
      <c r="H187" s="197"/>
      <c r="I187" s="197"/>
      <c r="J187" s="197"/>
      <c r="K187" s="197"/>
      <c r="L187" s="197"/>
      <c r="M187" s="197"/>
      <c r="N187" s="197"/>
      <c r="O187" s="197"/>
    </row>
    <row r="188" spans="2:15" s="204" customFormat="1" ht="18" x14ac:dyDescent="0.25">
      <c r="B188" s="197"/>
      <c r="C188" s="197"/>
      <c r="D188" s="197"/>
      <c r="E188" s="197"/>
      <c r="F188" s="197"/>
      <c r="G188" s="197"/>
      <c r="H188" s="197"/>
      <c r="I188" s="197"/>
      <c r="J188" s="197"/>
      <c r="K188" s="197"/>
      <c r="L188" s="197"/>
      <c r="M188" s="197"/>
      <c r="N188" s="197"/>
      <c r="O188" s="197"/>
    </row>
    <row r="189" spans="2:15" s="204" customFormat="1" ht="18" x14ac:dyDescent="0.25">
      <c r="B189" s="197"/>
      <c r="C189" s="197"/>
      <c r="D189" s="197"/>
      <c r="E189" s="197"/>
      <c r="F189" s="197"/>
      <c r="G189" s="197"/>
      <c r="H189" s="197"/>
      <c r="I189" s="197"/>
      <c r="J189" s="197"/>
      <c r="K189" s="197"/>
      <c r="L189" s="197"/>
      <c r="M189" s="197"/>
      <c r="N189" s="197"/>
      <c r="O189" s="197"/>
    </row>
    <row r="190" spans="2:15" s="204" customFormat="1" ht="18" x14ac:dyDescent="0.25">
      <c r="B190" s="197"/>
      <c r="C190" s="197"/>
      <c r="D190" s="197"/>
      <c r="E190" s="197"/>
      <c r="F190" s="197"/>
      <c r="G190" s="197"/>
      <c r="H190" s="197"/>
      <c r="I190" s="197"/>
      <c r="J190" s="197"/>
      <c r="K190" s="197"/>
      <c r="L190" s="197"/>
      <c r="M190" s="197"/>
      <c r="N190" s="197"/>
      <c r="O190" s="197"/>
    </row>
    <row r="191" spans="2:15" s="204" customFormat="1" ht="18" x14ac:dyDescent="0.25">
      <c r="B191" s="197"/>
      <c r="C191" s="197"/>
      <c r="D191" s="197"/>
      <c r="E191" s="197"/>
      <c r="F191" s="197"/>
      <c r="G191" s="197"/>
      <c r="H191" s="197"/>
      <c r="I191" s="197"/>
      <c r="J191" s="197"/>
      <c r="K191" s="197"/>
      <c r="L191" s="197"/>
      <c r="M191" s="197"/>
      <c r="N191" s="197"/>
      <c r="O191" s="197"/>
    </row>
    <row r="192" spans="2:15" s="204" customFormat="1" ht="18" x14ac:dyDescent="0.25">
      <c r="B192" s="197"/>
      <c r="C192" s="197"/>
      <c r="D192" s="197"/>
      <c r="E192" s="197"/>
      <c r="F192" s="197"/>
      <c r="G192" s="197"/>
      <c r="H192" s="197"/>
      <c r="I192" s="197"/>
      <c r="J192" s="197"/>
      <c r="K192" s="197"/>
      <c r="L192" s="197"/>
      <c r="M192" s="197"/>
      <c r="N192" s="197"/>
      <c r="O192" s="197"/>
    </row>
    <row r="193" spans="2:15" s="204" customFormat="1" ht="18" x14ac:dyDescent="0.25">
      <c r="B193" s="197"/>
      <c r="C193" s="197"/>
      <c r="D193" s="197"/>
      <c r="E193" s="197"/>
      <c r="F193" s="197"/>
      <c r="G193" s="197"/>
      <c r="H193" s="197"/>
      <c r="I193" s="197"/>
      <c r="J193" s="197"/>
      <c r="K193" s="197"/>
      <c r="L193" s="197"/>
      <c r="M193" s="197"/>
      <c r="N193" s="197"/>
      <c r="O193" s="197"/>
    </row>
    <row r="194" spans="2:15" s="204" customFormat="1" ht="18" x14ac:dyDescent="0.25">
      <c r="B194" s="197"/>
      <c r="C194" s="197"/>
      <c r="D194" s="197"/>
      <c r="E194" s="197"/>
      <c r="F194" s="197"/>
      <c r="G194" s="197"/>
      <c r="H194" s="197"/>
      <c r="I194" s="197"/>
      <c r="J194" s="197"/>
      <c r="K194" s="197"/>
      <c r="L194" s="197"/>
      <c r="M194" s="197"/>
      <c r="N194" s="197"/>
      <c r="O194" s="197"/>
    </row>
    <row r="195" spans="2:15" s="204" customFormat="1" ht="18" x14ac:dyDescent="0.25">
      <c r="B195" s="197"/>
      <c r="C195" s="203"/>
      <c r="D195" s="203"/>
      <c r="E195" s="209"/>
      <c r="F195" s="197"/>
      <c r="G195" s="197"/>
      <c r="H195" s="197"/>
      <c r="I195" s="197"/>
      <c r="J195" s="197"/>
      <c r="K195" s="197"/>
      <c r="L195" s="197"/>
      <c r="M195" s="197"/>
      <c r="N195" s="197"/>
      <c r="O195" s="197"/>
    </row>
    <row r="196" spans="2:15" s="204" customFormat="1" ht="18" x14ac:dyDescent="0.25">
      <c r="B196" s="197"/>
      <c r="C196" s="197"/>
      <c r="D196" s="197"/>
      <c r="E196" s="197"/>
      <c r="F196" s="197"/>
      <c r="G196" s="197"/>
      <c r="H196" s="197"/>
      <c r="I196" s="197"/>
      <c r="J196" s="197"/>
      <c r="K196" s="197"/>
      <c r="L196" s="197"/>
      <c r="M196" s="197"/>
      <c r="N196" s="197"/>
      <c r="O196" s="197"/>
    </row>
    <row r="197" spans="2:15" s="204" customFormat="1" ht="18" x14ac:dyDescent="0.25">
      <c r="B197" s="197"/>
      <c r="C197" s="197"/>
      <c r="D197" s="197"/>
      <c r="E197" s="197"/>
      <c r="F197" s="197"/>
      <c r="G197" s="197"/>
      <c r="H197" s="197"/>
      <c r="I197" s="197"/>
      <c r="J197" s="197"/>
      <c r="K197" s="197"/>
      <c r="L197" s="197"/>
      <c r="M197" s="197"/>
      <c r="N197" s="197"/>
      <c r="O197" s="197"/>
    </row>
    <row r="198" spans="2:15" s="204" customFormat="1" ht="18" x14ac:dyDescent="0.25">
      <c r="B198" s="197"/>
      <c r="C198" s="197"/>
      <c r="D198" s="197"/>
      <c r="E198" s="197"/>
      <c r="F198" s="197"/>
      <c r="G198" s="197"/>
      <c r="H198" s="197"/>
      <c r="I198" s="197"/>
      <c r="J198" s="197"/>
      <c r="K198" s="197"/>
      <c r="L198" s="197"/>
      <c r="M198" s="197"/>
      <c r="N198" s="197"/>
      <c r="O198" s="197"/>
    </row>
    <row r="199" spans="2:15" s="204" customFormat="1" ht="18" x14ac:dyDescent="0.25">
      <c r="B199" s="197"/>
      <c r="C199" s="197"/>
      <c r="D199" s="197"/>
      <c r="E199" s="197"/>
      <c r="F199" s="197"/>
      <c r="G199" s="197"/>
      <c r="H199" s="197"/>
      <c r="I199" s="197"/>
      <c r="J199" s="197"/>
      <c r="K199" s="197"/>
      <c r="L199" s="197"/>
      <c r="M199" s="197"/>
      <c r="N199" s="197"/>
      <c r="O199" s="197"/>
    </row>
    <row r="200" spans="2:15" s="204" customFormat="1" ht="18" x14ac:dyDescent="0.25">
      <c r="B200" s="197"/>
      <c r="C200" s="197"/>
      <c r="D200" s="197"/>
      <c r="E200" s="197"/>
      <c r="F200" s="197"/>
      <c r="G200" s="197"/>
      <c r="H200" s="197"/>
      <c r="I200" s="197"/>
      <c r="J200" s="197"/>
      <c r="K200" s="197"/>
      <c r="L200" s="197"/>
      <c r="M200" s="197"/>
      <c r="N200" s="197"/>
      <c r="O200" s="197"/>
    </row>
    <row r="201" spans="2:15" s="204" customFormat="1" ht="18" x14ac:dyDescent="0.25">
      <c r="B201" s="197"/>
      <c r="C201" s="197"/>
      <c r="D201" s="197"/>
      <c r="E201" s="197"/>
      <c r="F201" s="197"/>
      <c r="G201" s="197"/>
      <c r="H201" s="197"/>
      <c r="I201" s="197"/>
      <c r="J201" s="197"/>
      <c r="K201" s="197"/>
      <c r="L201" s="197"/>
      <c r="M201" s="197"/>
      <c r="N201" s="197"/>
      <c r="O201" s="197"/>
    </row>
    <row r="202" spans="2:15" s="204" customFormat="1" ht="18" x14ac:dyDescent="0.25">
      <c r="B202" s="197"/>
      <c r="C202" s="197"/>
      <c r="D202" s="197"/>
      <c r="E202" s="197"/>
      <c r="F202" s="197"/>
      <c r="G202" s="197"/>
      <c r="H202" s="197"/>
      <c r="I202" s="197"/>
      <c r="J202" s="197"/>
      <c r="K202" s="197"/>
      <c r="L202" s="197"/>
      <c r="M202" s="197"/>
      <c r="N202" s="197"/>
      <c r="O202" s="197"/>
    </row>
    <row r="203" spans="2:15" s="204" customFormat="1" ht="18" x14ac:dyDescent="0.25">
      <c r="B203" s="197"/>
      <c r="C203" s="197"/>
      <c r="D203" s="197"/>
      <c r="E203" s="197"/>
      <c r="F203" s="197"/>
      <c r="G203" s="197"/>
      <c r="H203" s="197"/>
      <c r="I203" s="197"/>
      <c r="J203" s="197"/>
      <c r="K203" s="197"/>
      <c r="L203" s="197"/>
      <c r="M203" s="197"/>
      <c r="N203" s="197"/>
      <c r="O203" s="197"/>
    </row>
    <row r="204" spans="2:15" s="204" customFormat="1" ht="18" x14ac:dyDescent="0.25">
      <c r="B204" s="197"/>
      <c r="C204" s="197"/>
      <c r="D204" s="197"/>
      <c r="E204" s="197"/>
      <c r="F204" s="197"/>
      <c r="G204" s="197"/>
      <c r="H204" s="197"/>
      <c r="I204" s="197"/>
      <c r="J204" s="197"/>
      <c r="K204" s="197"/>
      <c r="L204" s="197"/>
      <c r="M204" s="197"/>
      <c r="N204" s="197"/>
      <c r="O204" s="197"/>
    </row>
    <row r="205" spans="2:15" s="204" customFormat="1" ht="18" x14ac:dyDescent="0.25">
      <c r="B205" s="197"/>
      <c r="C205" s="197"/>
      <c r="D205" s="197"/>
      <c r="E205" s="197"/>
      <c r="F205" s="197"/>
      <c r="G205" s="197"/>
      <c r="H205" s="197"/>
      <c r="I205" s="197"/>
      <c r="J205" s="197"/>
      <c r="K205" s="197"/>
      <c r="L205" s="197"/>
      <c r="M205" s="197"/>
      <c r="N205" s="197"/>
      <c r="O205" s="197"/>
    </row>
    <row r="206" spans="2:15" s="204" customFormat="1" ht="18" x14ac:dyDescent="0.25">
      <c r="B206" s="197"/>
      <c r="C206" s="197"/>
      <c r="D206" s="197"/>
      <c r="E206" s="197"/>
      <c r="F206" s="197"/>
      <c r="G206" s="197"/>
      <c r="H206" s="197"/>
      <c r="I206" s="197"/>
      <c r="J206" s="197"/>
      <c r="K206" s="197"/>
      <c r="L206" s="197"/>
      <c r="M206" s="197"/>
      <c r="N206" s="197"/>
      <c r="O206" s="197"/>
    </row>
    <row r="207" spans="2:15" s="204" customFormat="1" ht="18" x14ac:dyDescent="0.25">
      <c r="B207" s="197"/>
      <c r="C207" s="197"/>
      <c r="D207" s="197"/>
      <c r="E207" s="197"/>
      <c r="F207" s="197"/>
      <c r="G207" s="197"/>
      <c r="H207" s="197"/>
      <c r="I207" s="197"/>
      <c r="J207" s="197"/>
      <c r="K207" s="197"/>
      <c r="L207" s="197"/>
      <c r="M207" s="197"/>
      <c r="N207" s="197"/>
      <c r="O207" s="197"/>
    </row>
    <row r="208" spans="2:15" s="204" customFormat="1" ht="18" x14ac:dyDescent="0.25">
      <c r="B208" s="197"/>
      <c r="C208" s="197"/>
      <c r="D208" s="197"/>
      <c r="E208" s="197"/>
      <c r="F208" s="197"/>
      <c r="G208" s="197"/>
      <c r="H208" s="197"/>
      <c r="I208" s="197"/>
      <c r="J208" s="197"/>
      <c r="K208" s="197"/>
      <c r="L208" s="197"/>
      <c r="M208" s="197"/>
      <c r="N208" s="197"/>
      <c r="O208" s="197"/>
    </row>
    <row r="209" spans="2:15" s="204" customFormat="1" ht="18" x14ac:dyDescent="0.25">
      <c r="B209" s="197"/>
      <c r="C209" s="197"/>
      <c r="D209" s="197"/>
      <c r="E209" s="197"/>
      <c r="F209" s="197"/>
      <c r="G209" s="197"/>
      <c r="H209" s="197"/>
      <c r="I209" s="197"/>
      <c r="J209" s="197"/>
      <c r="K209" s="197"/>
      <c r="L209" s="197"/>
      <c r="M209" s="197"/>
      <c r="N209" s="197"/>
      <c r="O209" s="197"/>
    </row>
    <row r="210" spans="2:15" s="204" customFormat="1" ht="18" x14ac:dyDescent="0.25">
      <c r="B210" s="197"/>
      <c r="C210" s="197"/>
      <c r="D210" s="197"/>
      <c r="E210" s="197"/>
      <c r="F210" s="197"/>
      <c r="G210" s="197"/>
      <c r="H210" s="197"/>
      <c r="I210" s="197"/>
      <c r="J210" s="197"/>
      <c r="K210" s="197"/>
      <c r="L210" s="197"/>
      <c r="M210" s="197"/>
      <c r="N210" s="197"/>
      <c r="O210" s="197"/>
    </row>
    <row r="211" spans="2:15" s="204" customFormat="1" ht="18" x14ac:dyDescent="0.25">
      <c r="B211" s="197"/>
      <c r="C211" s="197"/>
      <c r="D211" s="197"/>
      <c r="E211" s="197"/>
      <c r="F211" s="197"/>
      <c r="G211" s="197"/>
      <c r="H211" s="197"/>
      <c r="I211" s="197"/>
      <c r="J211" s="197"/>
      <c r="K211" s="197"/>
      <c r="L211" s="197"/>
      <c r="M211" s="197"/>
      <c r="N211" s="197"/>
      <c r="O211" s="197"/>
    </row>
    <row r="212" spans="2:15" s="204" customFormat="1" ht="18" x14ac:dyDescent="0.25">
      <c r="B212" s="197"/>
      <c r="C212" s="197"/>
      <c r="D212" s="197"/>
      <c r="E212" s="197"/>
      <c r="F212" s="197"/>
      <c r="G212" s="197"/>
      <c r="H212" s="197"/>
      <c r="I212" s="197"/>
      <c r="J212" s="197"/>
      <c r="K212" s="197"/>
      <c r="L212" s="197"/>
      <c r="M212" s="197"/>
      <c r="N212" s="197"/>
      <c r="O212" s="197"/>
    </row>
    <row r="213" spans="2:15" s="204" customFormat="1" ht="18" x14ac:dyDescent="0.25">
      <c r="B213" s="197"/>
      <c r="C213" s="197"/>
      <c r="D213" s="197"/>
      <c r="E213" s="197"/>
      <c r="F213" s="197"/>
      <c r="G213" s="197"/>
      <c r="H213" s="197"/>
      <c r="I213" s="197"/>
      <c r="J213" s="197"/>
      <c r="K213" s="197"/>
      <c r="L213" s="197"/>
      <c r="M213" s="197"/>
      <c r="N213" s="197"/>
      <c r="O213" s="197"/>
    </row>
    <row r="214" spans="2:15" s="204" customFormat="1" ht="18" x14ac:dyDescent="0.25">
      <c r="B214" s="197"/>
      <c r="D214" s="197"/>
      <c r="E214" s="197"/>
      <c r="F214" s="197"/>
      <c r="G214" s="197"/>
      <c r="H214" s="197"/>
      <c r="I214" s="197"/>
      <c r="J214" s="197"/>
      <c r="K214" s="197"/>
      <c r="L214" s="197"/>
      <c r="M214" s="197"/>
      <c r="N214" s="197"/>
      <c r="O214" s="197"/>
    </row>
    <row r="215" spans="2:15" s="204" customFormat="1" ht="18" x14ac:dyDescent="0.25">
      <c r="B215" s="197"/>
      <c r="C215" s="197"/>
      <c r="D215" s="197"/>
      <c r="E215" s="197"/>
      <c r="F215" s="197"/>
      <c r="G215" s="197"/>
      <c r="H215" s="197"/>
      <c r="I215" s="197"/>
      <c r="J215" s="197"/>
      <c r="K215" s="197"/>
      <c r="L215" s="197"/>
      <c r="M215" s="197"/>
      <c r="N215" s="197"/>
      <c r="O215" s="197"/>
    </row>
    <row r="216" spans="2:15" s="204" customFormat="1" ht="18" x14ac:dyDescent="0.25">
      <c r="B216" s="197"/>
      <c r="C216" s="197"/>
      <c r="D216" s="197"/>
      <c r="E216" s="197"/>
      <c r="F216" s="197"/>
      <c r="G216" s="197"/>
      <c r="H216" s="197"/>
      <c r="I216" s="197"/>
      <c r="J216" s="197"/>
      <c r="K216" s="197"/>
      <c r="L216" s="197"/>
      <c r="M216" s="197"/>
      <c r="N216" s="197"/>
      <c r="O216" s="197"/>
    </row>
    <row r="217" spans="2:15" s="204" customFormat="1" ht="18" x14ac:dyDescent="0.25">
      <c r="B217" s="197"/>
      <c r="C217" s="197"/>
      <c r="D217" s="197"/>
      <c r="E217" s="197"/>
      <c r="F217" s="197"/>
      <c r="G217" s="197"/>
      <c r="H217" s="197"/>
      <c r="I217" s="197"/>
      <c r="J217" s="197"/>
      <c r="K217" s="197"/>
      <c r="L217" s="197"/>
      <c r="M217" s="197"/>
      <c r="N217" s="197"/>
      <c r="O217" s="197"/>
    </row>
    <row r="218" spans="2:15" s="204" customFormat="1" ht="18" x14ac:dyDescent="0.25">
      <c r="B218" s="197"/>
      <c r="C218" s="197"/>
      <c r="D218" s="197"/>
      <c r="E218" s="197"/>
      <c r="F218" s="197"/>
      <c r="G218" s="197"/>
      <c r="H218" s="197"/>
      <c r="I218" s="197"/>
      <c r="J218" s="197"/>
      <c r="K218" s="197"/>
      <c r="L218" s="197"/>
      <c r="M218" s="197"/>
      <c r="N218" s="197"/>
      <c r="O218" s="197"/>
    </row>
    <row r="219" spans="2:15" s="204" customFormat="1" ht="18" x14ac:dyDescent="0.25">
      <c r="B219" s="197"/>
      <c r="C219" s="197"/>
      <c r="D219" s="197"/>
      <c r="E219" s="197"/>
      <c r="F219" s="197"/>
      <c r="G219" s="197"/>
      <c r="H219" s="197"/>
      <c r="I219" s="197"/>
      <c r="J219" s="197"/>
      <c r="K219" s="197"/>
      <c r="L219" s="197"/>
      <c r="M219" s="197"/>
      <c r="N219" s="197"/>
      <c r="O219" s="197"/>
    </row>
    <row r="220" spans="2:15" s="204" customFormat="1" ht="18" x14ac:dyDescent="0.25">
      <c r="B220" s="197"/>
      <c r="C220" s="208" t="s">
        <v>112</v>
      </c>
      <c r="D220" s="197"/>
      <c r="E220" s="197"/>
      <c r="F220" s="197"/>
      <c r="G220" s="197"/>
      <c r="H220" s="197"/>
      <c r="I220" s="197"/>
      <c r="J220" s="197"/>
      <c r="K220" s="197"/>
      <c r="L220" s="197"/>
      <c r="M220" s="197"/>
      <c r="N220" s="197"/>
      <c r="O220" s="197"/>
    </row>
    <row r="221" spans="2:15" s="204" customFormat="1" ht="18" x14ac:dyDescent="0.25">
      <c r="B221" s="197"/>
      <c r="C221" s="197"/>
      <c r="D221" s="197"/>
      <c r="E221" s="197"/>
      <c r="F221" s="197"/>
      <c r="G221" s="197"/>
      <c r="H221" s="197"/>
      <c r="I221" s="197"/>
      <c r="J221" s="197"/>
      <c r="K221" s="197"/>
      <c r="L221" s="197"/>
      <c r="M221" s="197"/>
      <c r="N221" s="197"/>
      <c r="O221" s="197"/>
    </row>
    <row r="222" spans="2:15" s="204" customFormat="1" ht="18" x14ac:dyDescent="0.25">
      <c r="B222" s="197"/>
      <c r="C222" s="197"/>
      <c r="D222" s="197"/>
      <c r="E222" s="197"/>
      <c r="F222" s="197"/>
      <c r="G222" s="197"/>
      <c r="H222" s="197"/>
      <c r="I222" s="197"/>
      <c r="J222" s="197"/>
      <c r="K222" s="197"/>
      <c r="L222" s="197"/>
      <c r="M222" s="197"/>
      <c r="N222" s="197"/>
      <c r="O222" s="197"/>
    </row>
    <row r="223" spans="2:15" s="204" customFormat="1" ht="18" x14ac:dyDescent="0.25">
      <c r="B223" s="197"/>
      <c r="C223" s="197"/>
      <c r="D223" s="197"/>
      <c r="E223" s="197"/>
      <c r="F223" s="197"/>
      <c r="G223" s="197"/>
      <c r="H223" s="197"/>
      <c r="I223" s="197"/>
      <c r="J223" s="197"/>
      <c r="K223" s="197"/>
      <c r="L223" s="197"/>
      <c r="M223" s="197"/>
      <c r="N223" s="197"/>
      <c r="O223" s="197"/>
    </row>
    <row r="224" spans="2:15" s="204" customFormat="1" ht="18" x14ac:dyDescent="0.25">
      <c r="B224" s="197"/>
      <c r="C224" s="197"/>
      <c r="D224" s="197"/>
      <c r="E224" s="197"/>
      <c r="F224" s="197"/>
      <c r="G224" s="197"/>
      <c r="H224" s="197"/>
      <c r="I224" s="197"/>
      <c r="J224" s="197"/>
      <c r="K224" s="197"/>
      <c r="L224" s="197"/>
      <c r="M224" s="197"/>
      <c r="N224" s="197"/>
      <c r="O224" s="197"/>
    </row>
    <row r="225" spans="2:15" s="204" customFormat="1" ht="18" x14ac:dyDescent="0.25">
      <c r="B225" s="197"/>
      <c r="C225" s="197"/>
      <c r="D225" s="197"/>
      <c r="E225" s="197"/>
      <c r="F225" s="197"/>
      <c r="G225" s="197"/>
      <c r="H225" s="197"/>
      <c r="I225" s="197"/>
      <c r="J225" s="197"/>
      <c r="K225" s="197"/>
      <c r="L225" s="197"/>
      <c r="M225" s="197"/>
      <c r="N225" s="197"/>
      <c r="O225" s="197"/>
    </row>
    <row r="226" spans="2:15" s="204" customFormat="1" ht="18" x14ac:dyDescent="0.25">
      <c r="B226" s="197"/>
      <c r="D226" s="197"/>
      <c r="E226" s="197"/>
      <c r="F226" s="197"/>
      <c r="G226" s="197"/>
      <c r="H226" s="197"/>
      <c r="I226" s="197"/>
      <c r="J226" s="197"/>
      <c r="K226" s="197"/>
      <c r="L226" s="197"/>
      <c r="M226" s="197"/>
      <c r="N226" s="197"/>
      <c r="O226" s="197"/>
    </row>
    <row r="227" spans="2:15" s="204" customFormat="1" ht="18" x14ac:dyDescent="0.25">
      <c r="B227" s="197"/>
      <c r="C227" s="197"/>
      <c r="D227" s="197"/>
      <c r="E227" s="197"/>
      <c r="F227" s="197"/>
      <c r="G227" s="197"/>
      <c r="H227" s="197"/>
      <c r="I227" s="197"/>
      <c r="J227" s="197"/>
      <c r="K227" s="197"/>
      <c r="L227" s="197"/>
      <c r="M227" s="197"/>
      <c r="N227" s="197"/>
      <c r="O227" s="197"/>
    </row>
    <row r="228" spans="2:15" s="204" customFormat="1" ht="18" x14ac:dyDescent="0.25">
      <c r="B228" s="197"/>
      <c r="C228" s="197"/>
      <c r="D228" s="197"/>
      <c r="E228" s="197"/>
      <c r="F228" s="197"/>
      <c r="G228" s="197"/>
      <c r="H228" s="197"/>
      <c r="I228" s="197"/>
      <c r="J228" s="197"/>
      <c r="K228" s="197"/>
      <c r="L228" s="197"/>
      <c r="M228" s="197"/>
      <c r="N228" s="197"/>
      <c r="O228" s="197"/>
    </row>
    <row r="229" spans="2:15" s="204" customFormat="1" ht="18" x14ac:dyDescent="0.25">
      <c r="B229" s="197"/>
      <c r="C229" s="197"/>
      <c r="D229" s="197"/>
      <c r="E229" s="197"/>
      <c r="F229" s="197"/>
      <c r="G229" s="197"/>
      <c r="H229" s="197"/>
      <c r="I229" s="197"/>
      <c r="J229" s="197"/>
      <c r="K229" s="197"/>
      <c r="L229" s="197"/>
      <c r="M229" s="197"/>
      <c r="N229" s="197"/>
      <c r="O229" s="197"/>
    </row>
    <row r="230" spans="2:15" s="204" customFormat="1" ht="18" x14ac:dyDescent="0.25">
      <c r="B230" s="197"/>
      <c r="C230" s="197"/>
      <c r="D230" s="197"/>
      <c r="E230" s="197"/>
      <c r="F230" s="197"/>
      <c r="G230" s="197"/>
      <c r="H230" s="197"/>
      <c r="I230" s="197"/>
      <c r="J230" s="197"/>
      <c r="K230" s="197"/>
      <c r="L230" s="197"/>
      <c r="M230" s="197"/>
      <c r="N230" s="197"/>
      <c r="O230" s="197"/>
    </row>
    <row r="231" spans="2:15" s="204" customFormat="1" ht="18" x14ac:dyDescent="0.25">
      <c r="B231" s="197"/>
      <c r="C231" s="197"/>
      <c r="D231" s="197"/>
      <c r="E231" s="197"/>
      <c r="F231" s="197"/>
      <c r="G231" s="197"/>
      <c r="H231" s="197"/>
      <c r="I231" s="197"/>
      <c r="J231" s="197"/>
      <c r="K231" s="197"/>
      <c r="L231" s="197"/>
      <c r="M231" s="197"/>
      <c r="N231" s="197"/>
      <c r="O231" s="197"/>
    </row>
    <row r="232" spans="2:15" s="204" customFormat="1" ht="18" x14ac:dyDescent="0.25">
      <c r="B232" s="197"/>
      <c r="C232" s="197"/>
      <c r="D232" s="197"/>
      <c r="E232" s="197"/>
      <c r="F232" s="197"/>
      <c r="G232" s="197"/>
      <c r="H232" s="197"/>
      <c r="I232" s="197"/>
      <c r="J232" s="197"/>
      <c r="K232" s="197"/>
      <c r="L232" s="197"/>
      <c r="M232" s="197"/>
      <c r="N232" s="197"/>
      <c r="O232" s="197"/>
    </row>
    <row r="233" spans="2:15" s="204" customFormat="1" ht="18" x14ac:dyDescent="0.25">
      <c r="B233" s="197"/>
      <c r="C233" s="197"/>
      <c r="D233" s="197"/>
      <c r="E233" s="197"/>
      <c r="F233" s="197"/>
      <c r="G233" s="197"/>
      <c r="H233" s="197"/>
      <c r="I233" s="197"/>
      <c r="J233" s="197"/>
      <c r="K233" s="197"/>
      <c r="L233" s="197"/>
      <c r="M233" s="197"/>
      <c r="N233" s="197"/>
      <c r="O233" s="197"/>
    </row>
    <row r="234" spans="2:15" s="204" customFormat="1" ht="18" x14ac:dyDescent="0.25">
      <c r="B234" s="197"/>
      <c r="C234" s="197"/>
      <c r="D234" s="197"/>
      <c r="E234" s="197"/>
      <c r="F234" s="197"/>
      <c r="G234" s="197"/>
      <c r="H234" s="197"/>
      <c r="I234" s="197"/>
      <c r="J234" s="197"/>
      <c r="K234" s="197"/>
      <c r="L234" s="197"/>
      <c r="M234" s="197"/>
      <c r="N234" s="197"/>
      <c r="O234" s="197"/>
    </row>
    <row r="235" spans="2:15" s="204" customFormat="1" ht="18" x14ac:dyDescent="0.25">
      <c r="B235" s="197"/>
      <c r="C235" s="197"/>
      <c r="D235" s="197"/>
      <c r="E235" s="197"/>
      <c r="F235" s="197"/>
      <c r="G235" s="197"/>
      <c r="H235" s="197"/>
      <c r="I235" s="197"/>
      <c r="J235" s="197"/>
      <c r="K235" s="197"/>
      <c r="L235" s="197"/>
      <c r="M235" s="197"/>
      <c r="N235" s="197"/>
      <c r="O235" s="197"/>
    </row>
    <row r="236" spans="2:15" s="204" customFormat="1" ht="18" x14ac:dyDescent="0.25">
      <c r="B236" s="197"/>
      <c r="C236" s="197"/>
      <c r="D236" s="197"/>
      <c r="E236" s="197"/>
      <c r="F236" s="197"/>
      <c r="G236" s="197"/>
      <c r="H236" s="197"/>
      <c r="I236" s="197"/>
      <c r="J236" s="197"/>
      <c r="K236" s="197"/>
      <c r="L236" s="197"/>
      <c r="M236" s="197"/>
      <c r="N236" s="197"/>
      <c r="O236" s="197"/>
    </row>
    <row r="237" spans="2:15" s="204" customFormat="1" ht="18" x14ac:dyDescent="0.25">
      <c r="B237" s="197"/>
      <c r="C237" s="197"/>
      <c r="D237" s="197"/>
      <c r="E237" s="197"/>
      <c r="F237" s="197"/>
      <c r="G237" s="197"/>
      <c r="H237" s="197"/>
      <c r="I237" s="197"/>
      <c r="J237" s="197"/>
      <c r="K237" s="197"/>
      <c r="L237" s="197"/>
      <c r="M237" s="197"/>
      <c r="N237" s="197"/>
      <c r="O237" s="197"/>
    </row>
    <row r="238" spans="2:15" s="204" customFormat="1" ht="18" x14ac:dyDescent="0.25">
      <c r="B238" s="197"/>
      <c r="C238" s="197"/>
      <c r="D238" s="197"/>
      <c r="E238" s="197"/>
      <c r="F238" s="197"/>
      <c r="G238" s="197"/>
      <c r="H238" s="197"/>
      <c r="I238" s="197"/>
      <c r="J238" s="197"/>
      <c r="K238" s="197"/>
      <c r="L238" s="197"/>
      <c r="M238" s="197"/>
      <c r="N238" s="197"/>
      <c r="O238" s="197"/>
    </row>
    <row r="239" spans="2:15" s="204" customFormat="1" ht="18" x14ac:dyDescent="0.25">
      <c r="B239" s="197"/>
      <c r="C239" s="197"/>
      <c r="D239" s="197"/>
      <c r="E239" s="197"/>
      <c r="F239" s="197"/>
      <c r="G239" s="197"/>
      <c r="H239" s="197"/>
      <c r="I239" s="197"/>
      <c r="J239" s="197"/>
      <c r="K239" s="197"/>
      <c r="L239" s="197"/>
      <c r="M239" s="197"/>
      <c r="N239" s="197"/>
      <c r="O239" s="197"/>
    </row>
    <row r="240" spans="2:15" s="204" customFormat="1" ht="18" x14ac:dyDescent="0.25">
      <c r="B240" s="197"/>
      <c r="C240" s="197"/>
      <c r="D240" s="197"/>
      <c r="E240" s="197"/>
      <c r="F240" s="197"/>
      <c r="G240" s="197"/>
      <c r="H240" s="197"/>
      <c r="I240" s="197"/>
      <c r="J240" s="197"/>
      <c r="K240" s="197"/>
      <c r="L240" s="197"/>
      <c r="M240" s="197"/>
      <c r="N240" s="197"/>
      <c r="O240" s="197"/>
    </row>
    <row r="241" spans="2:15" s="204" customFormat="1" ht="18" x14ac:dyDescent="0.25">
      <c r="B241" s="197"/>
      <c r="C241" s="197"/>
      <c r="D241" s="197"/>
      <c r="E241" s="197"/>
      <c r="F241" s="197"/>
      <c r="G241" s="197"/>
      <c r="H241" s="197"/>
      <c r="I241" s="197"/>
      <c r="J241" s="197"/>
      <c r="K241" s="197"/>
      <c r="L241" s="197"/>
      <c r="M241" s="197"/>
      <c r="N241" s="197"/>
      <c r="O241" s="197"/>
    </row>
    <row r="242" spans="2:15" s="204" customFormat="1" ht="18" x14ac:dyDescent="0.25">
      <c r="B242" s="197"/>
      <c r="C242" s="197"/>
      <c r="D242" s="197"/>
      <c r="E242" s="197"/>
      <c r="F242" s="197"/>
      <c r="G242" s="197"/>
      <c r="H242" s="197"/>
      <c r="I242" s="197"/>
      <c r="J242" s="197"/>
      <c r="K242" s="197"/>
      <c r="L242" s="197"/>
      <c r="M242" s="197"/>
      <c r="N242" s="197"/>
      <c r="O242" s="197"/>
    </row>
    <row r="243" spans="2:15" s="204" customFormat="1" ht="18" x14ac:dyDescent="0.25">
      <c r="B243" s="197"/>
      <c r="C243" s="197"/>
      <c r="D243" s="197"/>
      <c r="E243" s="197"/>
      <c r="F243" s="197"/>
      <c r="G243" s="197"/>
      <c r="H243" s="197"/>
      <c r="I243" s="197"/>
      <c r="J243" s="197"/>
      <c r="K243" s="197"/>
      <c r="L243" s="197"/>
      <c r="M243" s="197"/>
      <c r="N243" s="197"/>
      <c r="O243" s="197"/>
    </row>
    <row r="244" spans="2:15" s="204" customFormat="1" ht="18" x14ac:dyDescent="0.25">
      <c r="B244" s="197"/>
      <c r="C244" s="197"/>
      <c r="D244" s="197"/>
      <c r="E244" s="197"/>
      <c r="F244" s="197"/>
      <c r="G244" s="197"/>
      <c r="H244" s="197"/>
      <c r="I244" s="197"/>
      <c r="J244" s="197"/>
      <c r="K244" s="197"/>
      <c r="L244" s="197"/>
      <c r="M244" s="197"/>
      <c r="N244" s="197"/>
      <c r="O244" s="197"/>
    </row>
    <row r="245" spans="2:15" s="204" customFormat="1" ht="18" x14ac:dyDescent="0.25">
      <c r="B245" s="208"/>
      <c r="C245" s="208"/>
      <c r="D245" s="208"/>
      <c r="E245" s="208"/>
      <c r="F245" s="208"/>
      <c r="G245" s="208"/>
      <c r="H245" s="208"/>
      <c r="I245" s="208"/>
      <c r="J245" s="197"/>
      <c r="K245" s="197"/>
      <c r="L245" s="197"/>
      <c r="M245" s="197"/>
      <c r="N245" s="197"/>
      <c r="O245" s="197"/>
    </row>
    <row r="246" spans="2:15" s="204" customFormat="1" ht="18" x14ac:dyDescent="0.25">
      <c r="B246" s="208"/>
      <c r="C246" s="208"/>
      <c r="D246" s="208"/>
      <c r="E246" s="208"/>
      <c r="F246" s="208"/>
      <c r="G246" s="208"/>
      <c r="H246" s="208"/>
      <c r="I246" s="208"/>
      <c r="J246" s="197"/>
      <c r="K246" s="197"/>
      <c r="L246" s="197"/>
      <c r="M246" s="197"/>
      <c r="N246" s="197"/>
      <c r="O246" s="197"/>
    </row>
    <row r="247" spans="2:15" s="204" customFormat="1" ht="18" x14ac:dyDescent="0.25">
      <c r="B247" s="208"/>
      <c r="C247" s="208"/>
      <c r="D247" s="208"/>
      <c r="E247" s="208"/>
      <c r="F247" s="208"/>
      <c r="G247" s="208"/>
      <c r="H247" s="208"/>
      <c r="I247" s="208"/>
      <c r="J247" s="197"/>
      <c r="K247" s="197"/>
      <c r="L247" s="197"/>
      <c r="M247" s="197"/>
      <c r="N247" s="197"/>
      <c r="O247" s="197"/>
    </row>
    <row r="248" spans="2:15" s="204" customFormat="1" ht="18" x14ac:dyDescent="0.25">
      <c r="B248" s="208"/>
      <c r="C248" s="208"/>
      <c r="D248" s="208"/>
      <c r="E248" s="208"/>
      <c r="F248" s="208"/>
      <c r="G248" s="208"/>
      <c r="H248" s="208"/>
      <c r="I248" s="208"/>
      <c r="J248" s="197"/>
      <c r="K248" s="197"/>
      <c r="L248" s="197"/>
      <c r="M248" s="197"/>
      <c r="N248" s="197"/>
      <c r="O248" s="197"/>
    </row>
    <row r="249" spans="2:15" s="204" customFormat="1" ht="18" x14ac:dyDescent="0.25">
      <c r="B249" s="208"/>
      <c r="C249" s="208"/>
      <c r="D249" s="208"/>
      <c r="E249" s="208"/>
      <c r="F249" s="208"/>
      <c r="G249" s="208"/>
      <c r="H249" s="208"/>
      <c r="I249" s="208"/>
      <c r="J249" s="197"/>
      <c r="K249" s="197"/>
      <c r="L249" s="197"/>
      <c r="M249" s="197"/>
      <c r="N249" s="197"/>
      <c r="O249" s="197"/>
    </row>
    <row r="250" spans="2:15" s="204" customFormat="1" ht="18" x14ac:dyDescent="0.25">
      <c r="B250" s="208"/>
      <c r="C250" s="208"/>
      <c r="D250" s="208"/>
      <c r="E250" s="208"/>
      <c r="F250" s="208"/>
      <c r="G250" s="208"/>
      <c r="H250" s="208"/>
      <c r="I250" s="208"/>
      <c r="J250" s="197"/>
      <c r="K250" s="197"/>
      <c r="L250" s="197"/>
      <c r="M250" s="197"/>
      <c r="N250" s="197"/>
      <c r="O250" s="197"/>
    </row>
    <row r="251" spans="2:15" s="204" customFormat="1" ht="18" x14ac:dyDescent="0.25">
      <c r="B251" s="208"/>
      <c r="C251" s="208"/>
      <c r="D251" s="208"/>
      <c r="E251" s="208"/>
      <c r="F251" s="208"/>
      <c r="G251" s="208"/>
      <c r="H251" s="208"/>
      <c r="I251" s="208"/>
      <c r="J251" s="197"/>
      <c r="K251" s="197"/>
      <c r="L251" s="197"/>
      <c r="M251" s="197"/>
      <c r="N251" s="197"/>
      <c r="O251" s="197"/>
    </row>
    <row r="252" spans="2:15" s="204" customFormat="1" ht="18" x14ac:dyDescent="0.25">
      <c r="B252" s="208"/>
      <c r="C252" s="208"/>
      <c r="D252" s="208"/>
      <c r="E252" s="208"/>
      <c r="F252" s="208"/>
      <c r="G252" s="208"/>
      <c r="H252" s="208"/>
      <c r="I252" s="208"/>
      <c r="J252" s="197"/>
      <c r="K252" s="197"/>
      <c r="L252" s="197"/>
      <c r="M252" s="197"/>
      <c r="N252" s="197"/>
      <c r="O252" s="197"/>
    </row>
    <row r="253" spans="2:15" s="204" customFormat="1" ht="18" x14ac:dyDescent="0.25">
      <c r="B253" s="203" t="s">
        <v>86</v>
      </c>
      <c r="C253" s="203"/>
      <c r="D253" s="203"/>
      <c r="E253" s="203"/>
      <c r="F253" s="203"/>
      <c r="G253" s="203"/>
      <c r="H253" s="203"/>
      <c r="I253" s="203"/>
      <c r="J253" s="197"/>
      <c r="K253" s="197"/>
      <c r="L253" s="197"/>
      <c r="M253" s="197"/>
      <c r="N253" s="197"/>
      <c r="O253" s="197"/>
    </row>
    <row r="254" spans="2:15" s="204" customFormat="1" ht="18" x14ac:dyDescent="0.25">
      <c r="B254" s="208"/>
      <c r="C254" s="208"/>
      <c r="D254" s="208"/>
      <c r="E254" s="208"/>
      <c r="F254" s="208"/>
      <c r="G254" s="208"/>
      <c r="H254" s="208"/>
      <c r="I254" s="208"/>
      <c r="J254" s="197"/>
      <c r="K254" s="197"/>
      <c r="L254" s="197"/>
      <c r="M254" s="197"/>
      <c r="N254" s="197"/>
      <c r="O254" s="197"/>
    </row>
    <row r="255" spans="2:15" s="204" customFormat="1" ht="18" x14ac:dyDescent="0.25">
      <c r="B255" s="208"/>
      <c r="C255" s="208"/>
      <c r="D255" s="208"/>
      <c r="E255" s="208"/>
      <c r="F255" s="208"/>
      <c r="G255" s="208"/>
      <c r="H255" s="208"/>
      <c r="I255" s="208"/>
      <c r="J255" s="197"/>
      <c r="K255" s="197"/>
      <c r="L255" s="197"/>
      <c r="M255" s="197"/>
      <c r="N255" s="197"/>
      <c r="O255" s="197"/>
    </row>
    <row r="256" spans="2:15" s="204" customFormat="1" ht="18" x14ac:dyDescent="0.25">
      <c r="B256" s="208"/>
      <c r="C256" s="208"/>
      <c r="D256" s="208"/>
      <c r="E256" s="208"/>
      <c r="F256" s="208"/>
      <c r="G256" s="208"/>
      <c r="H256" s="208"/>
      <c r="I256" s="208"/>
      <c r="J256" s="197"/>
      <c r="K256" s="197"/>
      <c r="L256" s="197"/>
      <c r="M256" s="197"/>
      <c r="N256" s="197"/>
      <c r="O256" s="197"/>
    </row>
    <row r="257" spans="2:15" s="204" customFormat="1" ht="18" x14ac:dyDescent="0.25">
      <c r="B257" s="208"/>
      <c r="C257" s="208"/>
      <c r="D257" s="208"/>
      <c r="E257" s="208"/>
      <c r="F257" s="208"/>
      <c r="G257" s="208"/>
      <c r="H257" s="208"/>
      <c r="I257" s="208"/>
      <c r="J257" s="197"/>
      <c r="K257" s="197"/>
      <c r="L257" s="197"/>
      <c r="M257" s="197"/>
      <c r="N257" s="197"/>
      <c r="O257" s="197"/>
    </row>
    <row r="258" spans="2:15" s="204" customFormat="1" ht="18" x14ac:dyDescent="0.25">
      <c r="B258" s="208"/>
      <c r="C258" s="208"/>
      <c r="D258" s="208"/>
      <c r="E258" s="208"/>
      <c r="F258" s="208"/>
      <c r="G258" s="208"/>
      <c r="H258" s="208"/>
      <c r="I258" s="208"/>
      <c r="J258" s="197"/>
      <c r="K258" s="197"/>
      <c r="L258" s="197"/>
      <c r="M258" s="197"/>
      <c r="N258" s="197"/>
      <c r="O258" s="197"/>
    </row>
    <row r="259" spans="2:15" s="204" customFormat="1" ht="18" x14ac:dyDescent="0.25">
      <c r="B259" s="208"/>
      <c r="C259" s="208"/>
      <c r="D259" s="208"/>
      <c r="E259" s="208"/>
      <c r="F259" s="208"/>
      <c r="G259" s="208"/>
      <c r="H259" s="208"/>
      <c r="I259" s="208"/>
      <c r="J259" s="197"/>
      <c r="K259" s="197"/>
      <c r="L259" s="197"/>
      <c r="M259" s="197"/>
      <c r="N259" s="197"/>
      <c r="O259" s="197"/>
    </row>
    <row r="260" spans="2:15" s="204" customFormat="1" ht="18" x14ac:dyDescent="0.25">
      <c r="B260" s="208"/>
      <c r="C260" s="208"/>
      <c r="D260" s="208"/>
      <c r="E260" s="208"/>
      <c r="F260" s="208"/>
      <c r="G260" s="208"/>
      <c r="H260" s="208"/>
      <c r="I260" s="208"/>
      <c r="J260" s="197"/>
      <c r="K260" s="197"/>
      <c r="L260" s="197"/>
      <c r="M260" s="197"/>
      <c r="N260" s="197"/>
      <c r="O260" s="197"/>
    </row>
    <row r="261" spans="2:15" s="204" customFormat="1" ht="18" x14ac:dyDescent="0.25">
      <c r="B261" s="208"/>
      <c r="C261" s="208"/>
      <c r="D261" s="208"/>
      <c r="E261" s="208"/>
      <c r="F261" s="208"/>
      <c r="G261" s="208"/>
      <c r="H261" s="208"/>
      <c r="I261" s="208"/>
      <c r="J261" s="197"/>
      <c r="K261" s="197"/>
      <c r="L261" s="197"/>
      <c r="M261" s="197"/>
      <c r="N261" s="197"/>
      <c r="O261" s="197"/>
    </row>
    <row r="262" spans="2:15" s="204" customFormat="1" ht="18" x14ac:dyDescent="0.25">
      <c r="B262" s="197"/>
      <c r="C262" s="197"/>
      <c r="D262" s="197"/>
      <c r="E262" s="197"/>
      <c r="F262" s="197"/>
      <c r="G262" s="197"/>
      <c r="H262" s="197"/>
      <c r="I262" s="197"/>
      <c r="J262" s="197"/>
      <c r="K262" s="197"/>
      <c r="L262" s="197"/>
      <c r="M262" s="197"/>
      <c r="N262" s="197"/>
      <c r="O262" s="197"/>
    </row>
    <row r="263" spans="2:15" s="204" customFormat="1" ht="18" x14ac:dyDescent="0.25">
      <c r="B263" s="197"/>
      <c r="C263" s="197"/>
      <c r="D263" s="197"/>
      <c r="E263" s="197"/>
      <c r="F263" s="197"/>
      <c r="G263" s="197"/>
      <c r="H263" s="197"/>
      <c r="I263" s="197"/>
      <c r="J263" s="197"/>
      <c r="K263" s="197"/>
      <c r="L263" s="197"/>
      <c r="M263" s="197"/>
      <c r="N263" s="197"/>
      <c r="O263" s="197"/>
    </row>
    <row r="264" spans="2:15" s="204" customFormat="1" ht="18" x14ac:dyDescent="0.25">
      <c r="B264" s="197"/>
      <c r="C264" s="197"/>
      <c r="D264" s="197"/>
      <c r="E264" s="197"/>
      <c r="F264" s="197"/>
      <c r="G264" s="197"/>
      <c r="H264" s="197"/>
      <c r="I264" s="197"/>
      <c r="J264" s="197"/>
      <c r="K264" s="197"/>
      <c r="L264" s="197"/>
      <c r="M264" s="197"/>
      <c r="N264" s="197"/>
      <c r="O264" s="197"/>
    </row>
    <row r="265" spans="2:15" s="204" customFormat="1" ht="18" x14ac:dyDescent="0.25">
      <c r="B265" s="208"/>
      <c r="C265" s="208"/>
      <c r="D265" s="208"/>
      <c r="E265" s="208"/>
      <c r="F265" s="208"/>
      <c r="G265" s="208"/>
      <c r="H265" s="208"/>
      <c r="I265" s="208"/>
      <c r="J265" s="197"/>
      <c r="K265" s="197"/>
      <c r="L265" s="197"/>
      <c r="M265" s="197"/>
      <c r="N265" s="197"/>
      <c r="O265" s="197"/>
    </row>
    <row r="266" spans="2:15" s="204" customFormat="1" ht="18" x14ac:dyDescent="0.25">
      <c r="B266" s="208"/>
      <c r="C266" s="208"/>
      <c r="D266" s="208"/>
      <c r="E266" s="208"/>
      <c r="F266" s="208"/>
      <c r="G266" s="208"/>
      <c r="H266" s="208"/>
      <c r="I266" s="208"/>
      <c r="J266" s="197"/>
      <c r="K266" s="197"/>
      <c r="L266" s="197"/>
      <c r="M266" s="197"/>
      <c r="N266" s="197"/>
      <c r="O266" s="197"/>
    </row>
    <row r="267" spans="2:15" s="204" customFormat="1" ht="18" x14ac:dyDescent="0.25">
      <c r="B267" s="197"/>
      <c r="C267" s="197"/>
      <c r="D267" s="197"/>
      <c r="E267" s="197"/>
      <c r="F267" s="197"/>
      <c r="G267" s="197"/>
      <c r="H267" s="197"/>
      <c r="I267" s="197"/>
      <c r="J267" s="197"/>
      <c r="K267" s="197"/>
      <c r="L267" s="197"/>
      <c r="M267" s="197"/>
      <c r="N267" s="197"/>
      <c r="O267" s="197"/>
    </row>
    <row r="268" spans="2:15" s="204" customFormat="1" ht="18" x14ac:dyDescent="0.25">
      <c r="B268" s="219" t="s">
        <v>214</v>
      </c>
      <c r="C268" s="219"/>
      <c r="D268" s="219"/>
      <c r="E268" s="219"/>
      <c r="F268" s="219"/>
      <c r="G268" s="219"/>
      <c r="H268" s="219"/>
      <c r="I268" s="219"/>
      <c r="J268" s="219"/>
      <c r="K268" s="219"/>
      <c r="L268" s="219"/>
      <c r="M268" s="219"/>
      <c r="N268" s="219"/>
      <c r="O268" s="219"/>
    </row>
    <row r="269" spans="2:15" s="204" customFormat="1" ht="18" x14ac:dyDescent="0.25">
      <c r="B269" s="219"/>
      <c r="C269" s="219"/>
      <c r="D269" s="219"/>
      <c r="E269" s="219"/>
      <c r="F269" s="219"/>
      <c r="G269" s="219"/>
      <c r="H269" s="219"/>
      <c r="I269" s="219"/>
      <c r="J269" s="219"/>
      <c r="K269" s="219"/>
      <c r="L269" s="219"/>
      <c r="M269" s="219"/>
      <c r="N269" s="219"/>
      <c r="O269" s="219"/>
    </row>
    <row r="270" spans="2:15" s="204" customFormat="1" ht="18" x14ac:dyDescent="0.25">
      <c r="B270" s="197"/>
      <c r="C270" s="197"/>
      <c r="D270" s="197"/>
      <c r="E270" s="197"/>
      <c r="F270" s="197"/>
      <c r="G270" s="197"/>
      <c r="H270" s="197"/>
      <c r="I270" s="197"/>
      <c r="J270" s="197"/>
      <c r="K270" s="197"/>
      <c r="L270" s="197"/>
      <c r="M270" s="197"/>
      <c r="N270" s="197"/>
      <c r="O270" s="197"/>
    </row>
    <row r="271" spans="2:15" s="204" customFormat="1" ht="18" x14ac:dyDescent="0.25">
      <c r="B271" s="197"/>
      <c r="C271" s="197"/>
      <c r="D271" s="197"/>
      <c r="E271" s="197"/>
      <c r="F271" s="197"/>
      <c r="G271" s="197"/>
      <c r="H271" s="197"/>
      <c r="I271" s="197"/>
      <c r="J271" s="197"/>
      <c r="K271" s="197"/>
      <c r="L271" s="197"/>
      <c r="M271" s="197"/>
      <c r="N271" s="197"/>
      <c r="O271" s="197"/>
    </row>
    <row r="272" spans="2:15" s="191" customFormat="1" ht="30" customHeight="1" x14ac:dyDescent="0.3">
      <c r="B272" s="221" t="s">
        <v>130</v>
      </c>
      <c r="C272" s="221"/>
      <c r="D272" s="221"/>
      <c r="E272" s="221"/>
      <c r="F272" s="221"/>
      <c r="G272" s="221"/>
      <c r="H272" s="221"/>
      <c r="I272" s="221"/>
      <c r="J272" s="221"/>
      <c r="K272" s="221"/>
      <c r="L272" s="221"/>
      <c r="M272" s="221"/>
      <c r="N272" s="221"/>
      <c r="O272" s="221"/>
    </row>
    <row r="273" spans="2:15" s="204" customFormat="1" ht="18" x14ac:dyDescent="0.25">
      <c r="B273" s="197"/>
      <c r="C273" s="197"/>
      <c r="D273" s="197"/>
      <c r="E273" s="197"/>
      <c r="F273" s="197"/>
      <c r="G273" s="197"/>
      <c r="H273" s="197"/>
      <c r="I273" s="197"/>
      <c r="J273" s="197"/>
      <c r="K273" s="197"/>
      <c r="L273" s="197"/>
      <c r="M273" s="197"/>
      <c r="N273" s="197"/>
      <c r="O273" s="197"/>
    </row>
    <row r="274" spans="2:15" s="204" customFormat="1" ht="18" x14ac:dyDescent="0.25">
      <c r="B274" s="224" t="s">
        <v>194</v>
      </c>
      <c r="C274" s="224"/>
      <c r="D274" s="224"/>
      <c r="E274" s="224"/>
      <c r="F274" s="224"/>
      <c r="G274" s="224"/>
      <c r="H274" s="224"/>
      <c r="I274" s="224"/>
      <c r="J274" s="224"/>
      <c r="K274" s="224"/>
      <c r="L274" s="224"/>
      <c r="M274" s="224"/>
      <c r="N274" s="224"/>
      <c r="O274" s="224"/>
    </row>
    <row r="275" spans="2:15" s="204" customFormat="1" ht="18" x14ac:dyDescent="0.25">
      <c r="B275" s="224"/>
      <c r="C275" s="224"/>
      <c r="D275" s="224"/>
      <c r="E275" s="224"/>
      <c r="F275" s="224"/>
      <c r="G275" s="224"/>
      <c r="H275" s="224"/>
      <c r="I275" s="224"/>
      <c r="J275" s="224"/>
      <c r="K275" s="224"/>
      <c r="L275" s="224"/>
      <c r="M275" s="224"/>
      <c r="N275" s="224"/>
      <c r="O275" s="224"/>
    </row>
    <row r="276" spans="2:15" s="204" customFormat="1" ht="18" x14ac:dyDescent="0.25">
      <c r="B276" s="197"/>
      <c r="C276" s="197"/>
      <c r="D276" s="197"/>
      <c r="E276" s="197"/>
      <c r="F276" s="197"/>
      <c r="G276" s="197"/>
      <c r="H276" s="197"/>
      <c r="I276" s="197"/>
      <c r="J276" s="197"/>
      <c r="K276" s="197"/>
      <c r="L276" s="197"/>
      <c r="M276" s="197"/>
      <c r="N276" s="197"/>
      <c r="O276" s="197"/>
    </row>
    <row r="277" spans="2:15" s="204" customFormat="1" ht="18" x14ac:dyDescent="0.25">
      <c r="B277" s="197" t="s">
        <v>215</v>
      </c>
      <c r="C277" s="197"/>
      <c r="D277" s="197"/>
      <c r="E277" s="197"/>
      <c r="F277" s="197"/>
      <c r="G277" s="197"/>
      <c r="H277" s="197"/>
      <c r="I277" s="197"/>
      <c r="J277" s="197"/>
      <c r="K277" s="197"/>
      <c r="L277" s="197"/>
      <c r="M277" s="197"/>
      <c r="N277" s="197"/>
      <c r="O277" s="197"/>
    </row>
    <row r="278" spans="2:15" s="204" customFormat="1" ht="18" x14ac:dyDescent="0.25">
      <c r="B278" s="197"/>
      <c r="C278" s="197"/>
      <c r="D278" s="197"/>
      <c r="E278" s="197"/>
      <c r="F278" s="197"/>
      <c r="G278" s="197"/>
      <c r="H278" s="197"/>
      <c r="I278" s="197"/>
      <c r="J278" s="197"/>
      <c r="K278" s="197"/>
      <c r="L278" s="197"/>
      <c r="M278" s="197"/>
      <c r="N278" s="197"/>
      <c r="O278" s="197"/>
    </row>
    <row r="279" spans="2:15" s="204" customFormat="1" ht="18" x14ac:dyDescent="0.25">
      <c r="B279" s="197" t="s">
        <v>122</v>
      </c>
      <c r="C279" s="197"/>
      <c r="D279" s="197"/>
      <c r="E279" s="197"/>
      <c r="F279" s="197"/>
      <c r="G279" s="197"/>
      <c r="H279" s="197"/>
      <c r="I279" s="197"/>
      <c r="J279" s="197"/>
      <c r="K279" s="197"/>
      <c r="L279" s="197"/>
      <c r="M279" s="197"/>
      <c r="N279" s="197"/>
      <c r="O279" s="197"/>
    </row>
    <row r="280" spans="2:15" s="204" customFormat="1" ht="18" x14ac:dyDescent="0.25">
      <c r="B280" s="197"/>
      <c r="C280" s="197"/>
      <c r="D280" s="197"/>
      <c r="E280" s="197"/>
      <c r="F280" s="197"/>
      <c r="G280" s="197"/>
      <c r="H280" s="197"/>
      <c r="I280" s="197"/>
      <c r="J280" s="197"/>
      <c r="K280" s="197"/>
      <c r="L280" s="197"/>
      <c r="M280" s="197"/>
      <c r="N280" s="197"/>
      <c r="O280" s="197"/>
    </row>
    <row r="281" spans="2:15" s="204" customFormat="1" ht="30" customHeight="1" x14ac:dyDescent="0.25">
      <c r="B281" s="219" t="s">
        <v>216</v>
      </c>
      <c r="C281" s="219"/>
      <c r="D281" s="219"/>
      <c r="E281" s="219"/>
      <c r="F281" s="219"/>
      <c r="G281" s="219"/>
      <c r="H281" s="219"/>
      <c r="I281" s="219"/>
      <c r="J281" s="219"/>
      <c r="K281" s="219"/>
      <c r="L281" s="219"/>
      <c r="M281" s="219"/>
      <c r="N281" s="219"/>
      <c r="O281" s="219"/>
    </row>
    <row r="282" spans="2:15" s="204" customFormat="1" ht="30" customHeight="1" x14ac:dyDescent="0.25">
      <c r="B282" s="219"/>
      <c r="C282" s="219"/>
      <c r="D282" s="219"/>
      <c r="E282" s="219"/>
      <c r="F282" s="219"/>
      <c r="G282" s="219"/>
      <c r="H282" s="219"/>
      <c r="I282" s="219"/>
      <c r="J282" s="219"/>
      <c r="K282" s="219"/>
      <c r="L282" s="219"/>
      <c r="M282" s="219"/>
      <c r="N282" s="219"/>
      <c r="O282" s="219"/>
    </row>
    <row r="283" spans="2:15" s="204" customFormat="1" ht="18" x14ac:dyDescent="0.25">
      <c r="B283" s="197"/>
      <c r="C283" s="197"/>
      <c r="D283" s="197"/>
      <c r="E283" s="197"/>
      <c r="F283" s="197"/>
      <c r="G283" s="197"/>
      <c r="H283" s="197"/>
      <c r="I283" s="197"/>
      <c r="J283" s="197"/>
      <c r="K283" s="197"/>
      <c r="L283" s="197"/>
      <c r="M283" s="197"/>
      <c r="N283" s="197"/>
      <c r="O283" s="197"/>
    </row>
    <row r="284" spans="2:15" s="204" customFormat="1" ht="18" x14ac:dyDescent="0.25">
      <c r="B284" s="197"/>
      <c r="C284" s="197"/>
      <c r="D284" s="197"/>
      <c r="E284" s="197"/>
      <c r="F284" s="197"/>
      <c r="G284" s="197"/>
      <c r="H284" s="197"/>
      <c r="I284" s="197"/>
      <c r="J284" s="197"/>
      <c r="K284" s="197"/>
      <c r="L284" s="197"/>
      <c r="M284" s="197"/>
      <c r="N284" s="197"/>
      <c r="O284" s="197"/>
    </row>
    <row r="285" spans="2:15" s="204" customFormat="1" ht="18" x14ac:dyDescent="0.25">
      <c r="B285" s="197"/>
      <c r="C285" s="197"/>
      <c r="D285" s="197"/>
      <c r="E285" s="197"/>
      <c r="F285" s="197"/>
      <c r="G285" s="197"/>
      <c r="H285" s="197"/>
      <c r="I285" s="197"/>
      <c r="J285" s="197"/>
      <c r="K285" s="197"/>
      <c r="L285" s="197"/>
      <c r="M285" s="197"/>
      <c r="N285" s="197"/>
      <c r="O285" s="197"/>
    </row>
    <row r="286" spans="2:15" s="204" customFormat="1" ht="18" x14ac:dyDescent="0.25">
      <c r="B286" s="197"/>
      <c r="C286" s="197"/>
      <c r="D286" s="197"/>
      <c r="E286" s="197"/>
      <c r="F286" s="197"/>
      <c r="G286" s="197"/>
      <c r="H286" s="197"/>
      <c r="I286" s="197"/>
      <c r="J286" s="197"/>
      <c r="K286" s="197"/>
      <c r="L286" s="197"/>
      <c r="M286" s="197"/>
      <c r="N286" s="197"/>
      <c r="O286" s="197"/>
    </row>
    <row r="287" spans="2:15" s="204" customFormat="1" ht="18" x14ac:dyDescent="0.25">
      <c r="B287" s="197"/>
      <c r="C287" s="197"/>
      <c r="D287" s="197"/>
      <c r="E287" s="197"/>
      <c r="F287" s="197"/>
      <c r="G287" s="197"/>
      <c r="H287" s="197"/>
      <c r="I287" s="197"/>
      <c r="J287" s="197"/>
      <c r="K287" s="197"/>
      <c r="L287" s="197"/>
      <c r="M287" s="197"/>
      <c r="N287" s="197"/>
      <c r="O287" s="197"/>
    </row>
    <row r="288" spans="2:15" s="204" customFormat="1" ht="18" x14ac:dyDescent="0.25">
      <c r="B288" s="197"/>
      <c r="C288" s="197"/>
      <c r="D288" s="197"/>
      <c r="E288" s="197"/>
      <c r="F288" s="197"/>
      <c r="G288" s="197"/>
      <c r="H288" s="197"/>
      <c r="I288" s="197"/>
      <c r="J288" s="197"/>
      <c r="K288" s="197"/>
      <c r="L288" s="197"/>
      <c r="M288" s="197"/>
      <c r="N288" s="197"/>
      <c r="O288" s="197"/>
    </row>
    <row r="289" spans="2:15" s="204" customFormat="1" ht="18" x14ac:dyDescent="0.25">
      <c r="B289" s="197"/>
      <c r="C289" s="197"/>
      <c r="D289" s="197"/>
      <c r="E289" s="197"/>
      <c r="F289" s="197"/>
      <c r="G289" s="197"/>
      <c r="H289" s="197"/>
      <c r="I289" s="197"/>
      <c r="J289" s="197"/>
      <c r="K289" s="197"/>
      <c r="L289" s="197"/>
      <c r="M289" s="197"/>
      <c r="N289" s="197"/>
      <c r="O289" s="197"/>
    </row>
    <row r="290" spans="2:15" s="204" customFormat="1" ht="18" x14ac:dyDescent="0.25">
      <c r="B290" s="197"/>
      <c r="C290" s="197"/>
      <c r="D290" s="197"/>
      <c r="E290" s="197"/>
      <c r="F290" s="197"/>
      <c r="G290" s="197"/>
      <c r="H290" s="197"/>
      <c r="I290" s="197"/>
      <c r="J290" s="197"/>
      <c r="K290" s="197"/>
      <c r="L290" s="197"/>
      <c r="M290" s="197"/>
      <c r="N290" s="197"/>
      <c r="O290" s="197"/>
    </row>
    <row r="291" spans="2:15" s="204" customFormat="1" ht="18" x14ac:dyDescent="0.25">
      <c r="B291" s="197"/>
      <c r="C291" s="197"/>
      <c r="D291" s="197"/>
      <c r="E291" s="197"/>
      <c r="F291" s="197"/>
      <c r="G291" s="197"/>
      <c r="H291" s="197"/>
      <c r="I291" s="197"/>
      <c r="J291" s="197"/>
      <c r="K291" s="197"/>
      <c r="L291" s="197"/>
      <c r="M291" s="197"/>
      <c r="N291" s="197"/>
      <c r="O291" s="197"/>
    </row>
    <row r="292" spans="2:15" s="204" customFormat="1" ht="18" x14ac:dyDescent="0.25">
      <c r="B292" s="197"/>
      <c r="C292" s="197"/>
      <c r="D292" s="197"/>
      <c r="E292" s="197"/>
      <c r="F292" s="197"/>
      <c r="G292" s="197"/>
      <c r="H292" s="197"/>
      <c r="I292" s="197"/>
      <c r="J292" s="197"/>
      <c r="K292" s="197"/>
      <c r="L292" s="197"/>
      <c r="M292" s="197"/>
      <c r="N292" s="197"/>
      <c r="O292" s="197"/>
    </row>
    <row r="293" spans="2:15" s="204" customFormat="1" ht="18" x14ac:dyDescent="0.25">
      <c r="B293" s="197"/>
      <c r="C293" s="197"/>
      <c r="D293" s="197"/>
      <c r="E293" s="197"/>
      <c r="F293" s="197"/>
      <c r="G293" s="197"/>
      <c r="H293" s="197"/>
      <c r="I293" s="197"/>
      <c r="J293" s="197"/>
      <c r="K293" s="197"/>
      <c r="L293" s="197"/>
      <c r="M293" s="197"/>
      <c r="N293" s="197"/>
      <c r="O293" s="197"/>
    </row>
    <row r="294" spans="2:15" s="204" customFormat="1" ht="18" x14ac:dyDescent="0.25">
      <c r="B294" s="197"/>
      <c r="C294" s="197"/>
      <c r="D294" s="197"/>
      <c r="E294" s="197"/>
      <c r="F294" s="197"/>
      <c r="G294" s="197"/>
      <c r="H294" s="197"/>
      <c r="I294" s="197"/>
      <c r="J294" s="197"/>
      <c r="K294" s="197"/>
      <c r="L294" s="197"/>
      <c r="M294" s="197"/>
      <c r="N294" s="197"/>
      <c r="O294" s="197"/>
    </row>
    <row r="295" spans="2:15" s="204" customFormat="1" ht="18" x14ac:dyDescent="0.25">
      <c r="B295" s="197"/>
      <c r="C295" s="197"/>
      <c r="D295" s="197"/>
      <c r="E295" s="197"/>
      <c r="F295" s="197"/>
      <c r="G295" s="197"/>
      <c r="H295" s="197"/>
      <c r="I295" s="197"/>
      <c r="J295" s="197"/>
      <c r="K295" s="197"/>
      <c r="L295" s="197"/>
      <c r="M295" s="197"/>
      <c r="N295" s="197"/>
      <c r="O295" s="197"/>
    </row>
    <row r="296" spans="2:15" s="204" customFormat="1" ht="18" x14ac:dyDescent="0.25">
      <c r="B296" s="197"/>
      <c r="C296" s="197"/>
      <c r="D296" s="197"/>
      <c r="E296" s="197"/>
      <c r="F296" s="197"/>
      <c r="G296" s="197"/>
      <c r="H296" s="197"/>
      <c r="I296" s="197"/>
      <c r="J296" s="197"/>
      <c r="K296" s="197"/>
      <c r="L296" s="197"/>
      <c r="M296" s="197"/>
      <c r="N296" s="197"/>
      <c r="O296" s="197"/>
    </row>
    <row r="297" spans="2:15" s="204" customFormat="1" ht="18" x14ac:dyDescent="0.25">
      <c r="B297" s="197"/>
      <c r="C297" s="197"/>
      <c r="D297" s="197"/>
      <c r="E297" s="197"/>
      <c r="F297" s="197"/>
      <c r="G297" s="197"/>
      <c r="H297" s="197"/>
      <c r="I297" s="197"/>
      <c r="J297" s="197"/>
      <c r="K297" s="197"/>
      <c r="L297" s="197"/>
      <c r="M297" s="197"/>
      <c r="N297" s="197"/>
      <c r="O297" s="197"/>
    </row>
    <row r="298" spans="2:15" s="204" customFormat="1" ht="18" x14ac:dyDescent="0.25">
      <c r="B298" s="197"/>
      <c r="C298" s="197"/>
      <c r="D298" s="197"/>
      <c r="E298" s="197"/>
      <c r="F298" s="197"/>
      <c r="G298" s="197"/>
      <c r="H298" s="197"/>
      <c r="I298" s="197"/>
      <c r="J298" s="197"/>
      <c r="K298" s="197"/>
      <c r="L298" s="197"/>
      <c r="M298" s="197"/>
      <c r="N298" s="197"/>
      <c r="O298" s="197"/>
    </row>
    <row r="299" spans="2:15" s="204" customFormat="1" ht="18" x14ac:dyDescent="0.25">
      <c r="B299" s="197"/>
      <c r="C299" s="197"/>
      <c r="D299" s="197"/>
      <c r="E299" s="197"/>
      <c r="F299" s="197"/>
      <c r="G299" s="197"/>
      <c r="H299" s="197"/>
      <c r="I299" s="197"/>
      <c r="J299" s="197"/>
      <c r="K299" s="197"/>
      <c r="L299" s="197"/>
      <c r="M299" s="197"/>
      <c r="N299" s="197"/>
      <c r="O299" s="197"/>
    </row>
    <row r="300" spans="2:15" s="204" customFormat="1" ht="18" x14ac:dyDescent="0.25">
      <c r="B300" s="197"/>
      <c r="C300" s="197"/>
      <c r="D300" s="197"/>
      <c r="E300" s="197"/>
      <c r="F300" s="197"/>
      <c r="G300" s="197"/>
      <c r="H300" s="197"/>
      <c r="I300" s="197"/>
      <c r="J300" s="197"/>
      <c r="K300" s="197"/>
      <c r="L300" s="197"/>
      <c r="M300" s="197"/>
      <c r="N300" s="197"/>
      <c r="O300" s="197"/>
    </row>
    <row r="301" spans="2:15" s="204" customFormat="1" ht="18" x14ac:dyDescent="0.25">
      <c r="B301" s="197"/>
      <c r="C301" s="197"/>
      <c r="D301" s="197"/>
      <c r="E301" s="197"/>
      <c r="F301" s="197"/>
      <c r="G301" s="197"/>
      <c r="H301" s="197"/>
      <c r="I301" s="197"/>
      <c r="J301" s="197"/>
      <c r="K301" s="197"/>
      <c r="L301" s="197"/>
      <c r="M301" s="197"/>
      <c r="N301" s="197"/>
      <c r="O301" s="197"/>
    </row>
    <row r="302" spans="2:15" s="204" customFormat="1" ht="18" x14ac:dyDescent="0.25">
      <c r="B302" s="197"/>
      <c r="C302" s="197"/>
      <c r="D302" s="197"/>
      <c r="E302" s="197"/>
      <c r="F302" s="197"/>
      <c r="G302" s="197"/>
      <c r="H302" s="197"/>
      <c r="I302" s="197"/>
      <c r="J302" s="197"/>
      <c r="K302" s="197"/>
      <c r="L302" s="197"/>
      <c r="M302" s="197"/>
      <c r="N302" s="197"/>
      <c r="O302" s="197"/>
    </row>
    <row r="303" spans="2:15" s="204" customFormat="1" ht="18" x14ac:dyDescent="0.25">
      <c r="B303" s="197"/>
      <c r="C303" s="197"/>
      <c r="D303" s="197"/>
      <c r="E303" s="197"/>
      <c r="F303" s="197"/>
      <c r="G303" s="197"/>
      <c r="H303" s="197"/>
      <c r="I303" s="197"/>
      <c r="J303" s="197"/>
      <c r="K303" s="197"/>
      <c r="L303" s="197"/>
      <c r="M303" s="197"/>
      <c r="N303" s="197"/>
      <c r="O303" s="197"/>
    </row>
    <row r="304" spans="2:15" s="204" customFormat="1" ht="18" x14ac:dyDescent="0.25">
      <c r="B304" s="197"/>
      <c r="C304" s="197"/>
      <c r="D304" s="197"/>
      <c r="E304" s="197"/>
      <c r="F304" s="197"/>
      <c r="G304" s="197"/>
      <c r="H304" s="197"/>
      <c r="I304" s="197"/>
      <c r="J304" s="197"/>
      <c r="K304" s="197"/>
      <c r="L304" s="197"/>
      <c r="M304" s="197"/>
      <c r="N304" s="197"/>
      <c r="O304" s="197"/>
    </row>
    <row r="305" spans="2:15" s="204" customFormat="1" ht="18" x14ac:dyDescent="0.25">
      <c r="B305" s="197"/>
      <c r="C305" s="197"/>
      <c r="D305" s="197"/>
      <c r="E305" s="197"/>
      <c r="F305" s="197"/>
      <c r="G305" s="197"/>
      <c r="H305" s="197"/>
      <c r="I305" s="197"/>
      <c r="J305" s="197"/>
      <c r="K305" s="197"/>
      <c r="L305" s="197"/>
      <c r="M305" s="197"/>
      <c r="N305" s="197"/>
      <c r="O305" s="197"/>
    </row>
    <row r="306" spans="2:15" s="204" customFormat="1" ht="18" x14ac:dyDescent="0.25">
      <c r="B306" s="197"/>
      <c r="C306" s="197"/>
      <c r="D306" s="197"/>
      <c r="E306" s="197"/>
      <c r="F306" s="197"/>
      <c r="G306" s="197"/>
      <c r="H306" s="197"/>
      <c r="I306" s="197"/>
      <c r="J306" s="197"/>
      <c r="K306" s="197"/>
      <c r="L306" s="197"/>
      <c r="M306" s="197"/>
      <c r="N306" s="197"/>
      <c r="O306" s="197"/>
    </row>
    <row r="307" spans="2:15" s="204" customFormat="1" ht="18" x14ac:dyDescent="0.25">
      <c r="B307" s="197"/>
      <c r="C307" s="197"/>
      <c r="D307" s="197"/>
      <c r="E307" s="197"/>
      <c r="F307" s="197"/>
      <c r="G307" s="197"/>
      <c r="H307" s="197"/>
      <c r="I307" s="197"/>
      <c r="J307" s="197"/>
      <c r="K307" s="197"/>
      <c r="L307" s="197"/>
      <c r="M307" s="197"/>
      <c r="N307" s="197"/>
      <c r="O307" s="197"/>
    </row>
    <row r="308" spans="2:15" s="204" customFormat="1" ht="18" x14ac:dyDescent="0.25">
      <c r="B308" s="197"/>
      <c r="C308" s="197"/>
      <c r="D308" s="197"/>
      <c r="E308" s="197"/>
      <c r="F308" s="197"/>
      <c r="G308" s="197"/>
      <c r="H308" s="197"/>
      <c r="I308" s="197"/>
      <c r="J308" s="197"/>
      <c r="K308" s="197"/>
      <c r="L308" s="197"/>
      <c r="M308" s="197"/>
      <c r="N308" s="197"/>
      <c r="O308" s="197"/>
    </row>
    <row r="309" spans="2:15" s="204" customFormat="1" ht="18" x14ac:dyDescent="0.25">
      <c r="B309" s="197"/>
      <c r="C309" s="197"/>
      <c r="D309" s="197"/>
      <c r="E309" s="197"/>
      <c r="F309" s="197"/>
      <c r="G309" s="197"/>
      <c r="H309" s="197"/>
      <c r="I309" s="197"/>
      <c r="J309" s="197"/>
      <c r="K309" s="197"/>
      <c r="L309" s="197"/>
      <c r="M309" s="197"/>
      <c r="N309" s="197"/>
      <c r="O309" s="197"/>
    </row>
    <row r="310" spans="2:15" s="204" customFormat="1" ht="18" x14ac:dyDescent="0.25">
      <c r="B310" s="197"/>
      <c r="C310" s="197"/>
      <c r="D310" s="197"/>
      <c r="E310" s="197"/>
      <c r="F310" s="197"/>
      <c r="G310" s="197"/>
      <c r="H310" s="197"/>
      <c r="I310" s="197"/>
      <c r="J310" s="197"/>
      <c r="K310" s="197"/>
      <c r="L310" s="197"/>
      <c r="M310" s="197"/>
      <c r="N310" s="197"/>
      <c r="O310" s="197"/>
    </row>
    <row r="311" spans="2:15" s="204" customFormat="1" ht="18" x14ac:dyDescent="0.25">
      <c r="B311" s="197"/>
      <c r="C311" s="197"/>
      <c r="D311" s="197"/>
      <c r="E311" s="197"/>
      <c r="F311" s="197"/>
      <c r="G311" s="197"/>
      <c r="H311" s="197"/>
      <c r="I311" s="197"/>
      <c r="J311" s="197"/>
      <c r="K311" s="197"/>
      <c r="L311" s="197"/>
      <c r="M311" s="197"/>
      <c r="N311" s="197"/>
      <c r="O311" s="197"/>
    </row>
    <row r="312" spans="2:15" s="204" customFormat="1" ht="18" x14ac:dyDescent="0.25">
      <c r="B312" s="197"/>
      <c r="C312" s="197"/>
      <c r="D312" s="197"/>
      <c r="E312" s="197"/>
      <c r="F312" s="197"/>
      <c r="G312" s="197"/>
      <c r="H312" s="197"/>
      <c r="I312" s="197"/>
      <c r="J312" s="197"/>
      <c r="K312" s="197"/>
      <c r="L312" s="197"/>
      <c r="M312" s="197"/>
      <c r="N312" s="197"/>
      <c r="O312" s="197"/>
    </row>
    <row r="313" spans="2:15" s="204" customFormat="1" ht="18" x14ac:dyDescent="0.25">
      <c r="B313" s="197"/>
      <c r="C313" s="197"/>
      <c r="D313" s="197"/>
      <c r="E313" s="197"/>
      <c r="F313" s="197"/>
      <c r="G313" s="197"/>
      <c r="H313" s="197"/>
      <c r="I313" s="197"/>
      <c r="J313" s="197"/>
      <c r="K313" s="197"/>
      <c r="L313" s="197"/>
      <c r="M313" s="197"/>
      <c r="N313" s="197"/>
      <c r="O313" s="197"/>
    </row>
    <row r="314" spans="2:15" s="204" customFormat="1" ht="18" x14ac:dyDescent="0.25">
      <c r="B314" s="197"/>
      <c r="C314" s="197"/>
      <c r="D314" s="197"/>
      <c r="E314" s="197"/>
      <c r="F314" s="197"/>
      <c r="G314" s="197"/>
      <c r="H314" s="197"/>
      <c r="I314" s="197"/>
      <c r="J314" s="197"/>
      <c r="K314" s="197"/>
      <c r="L314" s="197"/>
      <c r="M314" s="197"/>
      <c r="N314" s="197"/>
      <c r="O314" s="197"/>
    </row>
    <row r="315" spans="2:15" s="204" customFormat="1" ht="18" x14ac:dyDescent="0.25">
      <c r="B315" s="197"/>
      <c r="C315" s="197"/>
      <c r="D315" s="197"/>
      <c r="E315" s="197"/>
      <c r="F315" s="197"/>
      <c r="G315" s="197"/>
      <c r="H315" s="197"/>
      <c r="I315" s="197"/>
      <c r="J315" s="197"/>
      <c r="K315" s="197"/>
      <c r="L315" s="197"/>
      <c r="M315" s="197"/>
      <c r="N315" s="197"/>
      <c r="O315" s="197"/>
    </row>
    <row r="316" spans="2:15" s="204" customFormat="1" ht="18" x14ac:dyDescent="0.25">
      <c r="B316" s="197"/>
      <c r="C316" s="197"/>
      <c r="D316" s="197"/>
      <c r="E316" s="197"/>
      <c r="F316" s="197"/>
      <c r="G316" s="197"/>
      <c r="H316" s="197"/>
      <c r="I316" s="197"/>
      <c r="J316" s="197"/>
      <c r="K316" s="197"/>
      <c r="L316" s="197"/>
      <c r="M316" s="197"/>
      <c r="N316" s="197"/>
      <c r="O316" s="197"/>
    </row>
    <row r="317" spans="2:15" s="204" customFormat="1" ht="18" x14ac:dyDescent="0.25">
      <c r="B317" s="197"/>
      <c r="C317" s="197"/>
      <c r="D317" s="197"/>
      <c r="E317" s="197"/>
      <c r="F317" s="197"/>
      <c r="G317" s="197"/>
      <c r="H317" s="197"/>
      <c r="I317" s="197"/>
      <c r="J317" s="197"/>
      <c r="K317" s="197"/>
      <c r="L317" s="197"/>
      <c r="M317" s="197"/>
      <c r="N317" s="197"/>
      <c r="O317" s="197"/>
    </row>
    <row r="318" spans="2:15" s="204" customFormat="1" ht="18" x14ac:dyDescent="0.25">
      <c r="B318" s="197"/>
      <c r="C318" s="197"/>
      <c r="D318" s="197"/>
      <c r="E318" s="197"/>
      <c r="F318" s="197"/>
      <c r="G318" s="197"/>
      <c r="H318" s="197"/>
      <c r="I318" s="197"/>
      <c r="J318" s="197"/>
      <c r="K318" s="197"/>
      <c r="L318" s="197"/>
      <c r="M318" s="197"/>
      <c r="N318" s="197"/>
      <c r="O318" s="197"/>
    </row>
    <row r="319" spans="2:15" s="204" customFormat="1" ht="18" x14ac:dyDescent="0.25">
      <c r="B319" s="197"/>
      <c r="C319" s="197"/>
      <c r="D319" s="197"/>
      <c r="E319" s="197"/>
      <c r="F319" s="197"/>
      <c r="G319" s="197"/>
      <c r="H319" s="197"/>
      <c r="I319" s="197"/>
      <c r="J319" s="197"/>
      <c r="K319" s="197"/>
      <c r="L319" s="197"/>
      <c r="M319" s="197"/>
      <c r="N319" s="197"/>
      <c r="O319" s="197"/>
    </row>
    <row r="320" spans="2:15" s="204" customFormat="1" ht="18" x14ac:dyDescent="0.25">
      <c r="B320" s="197"/>
      <c r="C320" s="197"/>
      <c r="D320" s="197"/>
      <c r="E320" s="197"/>
      <c r="F320" s="197"/>
      <c r="G320" s="197"/>
      <c r="H320" s="197"/>
      <c r="I320" s="197"/>
      <c r="J320" s="197"/>
      <c r="K320" s="197"/>
      <c r="L320" s="197"/>
      <c r="M320" s="197"/>
      <c r="N320" s="197"/>
      <c r="O320" s="197"/>
    </row>
    <row r="321" spans="2:15" s="204" customFormat="1" ht="18" x14ac:dyDescent="0.25">
      <c r="B321" s="197"/>
      <c r="C321" s="197"/>
      <c r="D321" s="197"/>
      <c r="E321" s="197"/>
      <c r="F321" s="197"/>
      <c r="G321" s="197"/>
      <c r="H321" s="197"/>
      <c r="I321" s="197"/>
      <c r="J321" s="197"/>
      <c r="K321" s="197"/>
      <c r="L321" s="197"/>
      <c r="M321" s="197"/>
      <c r="N321" s="197"/>
      <c r="O321" s="197"/>
    </row>
    <row r="322" spans="2:15" s="204" customFormat="1" ht="18" x14ac:dyDescent="0.25">
      <c r="B322" s="197"/>
      <c r="C322" s="197"/>
      <c r="D322" s="197"/>
      <c r="E322" s="197"/>
      <c r="F322" s="197"/>
      <c r="G322" s="197"/>
      <c r="H322" s="197"/>
      <c r="I322" s="197"/>
      <c r="J322" s="197"/>
      <c r="K322" s="197"/>
      <c r="L322" s="197"/>
      <c r="M322" s="197"/>
      <c r="N322" s="197"/>
      <c r="O322" s="197"/>
    </row>
    <row r="323" spans="2:15" s="204" customFormat="1" ht="18" x14ac:dyDescent="0.25">
      <c r="B323" s="197"/>
      <c r="C323" s="197"/>
      <c r="D323" s="197"/>
      <c r="E323" s="197"/>
      <c r="F323" s="197"/>
      <c r="G323" s="197"/>
      <c r="H323" s="197"/>
      <c r="I323" s="197"/>
      <c r="J323" s="197"/>
      <c r="K323" s="197"/>
      <c r="L323" s="197"/>
      <c r="M323" s="197"/>
      <c r="N323" s="197"/>
      <c r="O323" s="197"/>
    </row>
    <row r="324" spans="2:15" s="204" customFormat="1" ht="18" x14ac:dyDescent="0.25">
      <c r="B324" s="197"/>
      <c r="C324" s="197"/>
      <c r="D324" s="197"/>
      <c r="E324" s="197"/>
      <c r="F324" s="197"/>
      <c r="G324" s="197"/>
      <c r="H324" s="197"/>
      <c r="I324" s="197"/>
      <c r="J324" s="197"/>
      <c r="K324" s="197"/>
      <c r="L324" s="197"/>
      <c r="M324" s="197"/>
      <c r="N324" s="197"/>
      <c r="O324" s="197"/>
    </row>
    <row r="325" spans="2:15" s="204" customFormat="1" ht="18" x14ac:dyDescent="0.25">
      <c r="B325" s="197"/>
      <c r="C325" s="197"/>
      <c r="D325" s="197"/>
      <c r="E325" s="197"/>
      <c r="F325" s="197"/>
      <c r="G325" s="197"/>
      <c r="H325" s="197"/>
      <c r="I325" s="197"/>
      <c r="J325" s="197"/>
      <c r="K325" s="197"/>
      <c r="L325" s="197"/>
      <c r="M325" s="197"/>
      <c r="N325" s="197"/>
      <c r="O325" s="197"/>
    </row>
    <row r="326" spans="2:15" s="204" customFormat="1" ht="18" x14ac:dyDescent="0.25">
      <c r="B326" s="197"/>
      <c r="C326" s="197"/>
      <c r="D326" s="197"/>
      <c r="E326" s="197"/>
      <c r="F326" s="197"/>
      <c r="G326" s="197"/>
      <c r="H326" s="197"/>
      <c r="I326" s="197"/>
      <c r="J326" s="197"/>
      <c r="K326" s="197"/>
      <c r="L326" s="197"/>
      <c r="M326" s="197"/>
      <c r="N326" s="197"/>
      <c r="O326" s="197"/>
    </row>
    <row r="327" spans="2:15" s="204" customFormat="1" ht="18" x14ac:dyDescent="0.25">
      <c r="B327" s="197"/>
      <c r="C327" s="197"/>
      <c r="D327" s="197"/>
      <c r="E327" s="197"/>
      <c r="F327" s="197"/>
      <c r="G327" s="197"/>
      <c r="H327" s="197"/>
      <c r="I327" s="197"/>
      <c r="J327" s="197"/>
      <c r="K327" s="197"/>
      <c r="L327" s="197"/>
      <c r="M327" s="197"/>
      <c r="N327" s="197"/>
      <c r="O327" s="197"/>
    </row>
    <row r="328" spans="2:15" s="204" customFormat="1" ht="18" x14ac:dyDescent="0.25">
      <c r="B328" s="197"/>
      <c r="C328" s="197"/>
      <c r="D328" s="197"/>
      <c r="E328" s="197"/>
      <c r="F328" s="197"/>
      <c r="G328" s="197"/>
      <c r="H328" s="197"/>
      <c r="I328" s="197"/>
      <c r="J328" s="197"/>
      <c r="K328" s="197"/>
      <c r="L328" s="197"/>
      <c r="M328" s="197"/>
      <c r="N328" s="197"/>
      <c r="O328" s="197"/>
    </row>
    <row r="329" spans="2:15" s="204" customFormat="1" ht="18" x14ac:dyDescent="0.25">
      <c r="B329" s="197"/>
      <c r="C329" s="197"/>
      <c r="D329" s="197"/>
      <c r="E329" s="197"/>
      <c r="F329" s="197"/>
      <c r="G329" s="197"/>
      <c r="H329" s="197"/>
      <c r="I329" s="197"/>
      <c r="J329" s="197"/>
      <c r="K329" s="197"/>
      <c r="L329" s="197"/>
      <c r="M329" s="197"/>
      <c r="N329" s="197"/>
      <c r="O329" s="197"/>
    </row>
    <row r="330" spans="2:15" s="204" customFormat="1" ht="18" x14ac:dyDescent="0.25">
      <c r="B330" s="197"/>
      <c r="C330" s="197"/>
      <c r="D330" s="197"/>
      <c r="E330" s="197"/>
      <c r="F330" s="197"/>
      <c r="G330" s="197"/>
      <c r="H330" s="197"/>
      <c r="I330" s="197"/>
      <c r="J330" s="197"/>
      <c r="K330" s="197"/>
      <c r="L330" s="197"/>
      <c r="M330" s="197"/>
      <c r="N330" s="197"/>
      <c r="O330" s="197"/>
    </row>
    <row r="331" spans="2:15" s="204" customFormat="1" ht="18" x14ac:dyDescent="0.25">
      <c r="B331" s="197"/>
      <c r="C331" s="197"/>
      <c r="D331" s="197"/>
      <c r="E331" s="197"/>
      <c r="F331" s="197"/>
      <c r="G331" s="197"/>
      <c r="H331" s="197"/>
      <c r="I331" s="197"/>
      <c r="J331" s="197"/>
      <c r="K331" s="197"/>
      <c r="L331" s="197"/>
      <c r="M331" s="197"/>
      <c r="N331" s="197"/>
      <c r="O331" s="197"/>
    </row>
    <row r="332" spans="2:15" s="204" customFormat="1" ht="18" x14ac:dyDescent="0.25">
      <c r="B332" s="197"/>
      <c r="C332" s="197"/>
      <c r="D332" s="197"/>
      <c r="E332" s="197"/>
      <c r="F332" s="197"/>
      <c r="G332" s="197"/>
      <c r="H332" s="197"/>
      <c r="I332" s="197"/>
      <c r="J332" s="197"/>
      <c r="K332" s="197"/>
      <c r="L332" s="197"/>
      <c r="M332" s="197"/>
      <c r="N332" s="197"/>
      <c r="O332" s="197"/>
    </row>
    <row r="333" spans="2:15" s="204" customFormat="1" ht="18" x14ac:dyDescent="0.25">
      <c r="B333" s="197"/>
      <c r="C333" s="197"/>
      <c r="D333" s="197"/>
      <c r="E333" s="197"/>
      <c r="F333" s="197"/>
      <c r="G333" s="197"/>
      <c r="H333" s="197"/>
      <c r="I333" s="197"/>
      <c r="J333" s="197"/>
      <c r="K333" s="197"/>
      <c r="L333" s="197"/>
      <c r="M333" s="197"/>
      <c r="N333" s="197"/>
      <c r="O333" s="197"/>
    </row>
    <row r="334" spans="2:15" s="204" customFormat="1" ht="18" x14ac:dyDescent="0.25">
      <c r="B334" s="197"/>
      <c r="C334" s="197"/>
      <c r="D334" s="197"/>
      <c r="E334" s="197"/>
      <c r="F334" s="197"/>
      <c r="G334" s="197"/>
      <c r="H334" s="197"/>
      <c r="I334" s="197"/>
      <c r="J334" s="197"/>
      <c r="K334" s="197"/>
      <c r="L334" s="197"/>
      <c r="M334" s="197"/>
      <c r="N334" s="197"/>
      <c r="O334" s="197"/>
    </row>
    <row r="335" spans="2:15" s="204" customFormat="1" ht="18" x14ac:dyDescent="0.25">
      <c r="B335" s="197"/>
      <c r="C335" s="197"/>
      <c r="D335" s="197"/>
      <c r="E335" s="197"/>
      <c r="F335" s="197"/>
      <c r="G335" s="197"/>
      <c r="H335" s="197"/>
      <c r="I335" s="197"/>
      <c r="J335" s="197"/>
      <c r="K335" s="197"/>
      <c r="L335" s="197"/>
      <c r="M335" s="197"/>
      <c r="N335" s="197"/>
      <c r="O335" s="197"/>
    </row>
    <row r="336" spans="2:15" s="204" customFormat="1" ht="18" x14ac:dyDescent="0.25">
      <c r="B336" s="197"/>
      <c r="C336" s="197"/>
      <c r="D336" s="197"/>
      <c r="E336" s="197"/>
      <c r="F336" s="197"/>
      <c r="G336" s="197"/>
      <c r="H336" s="197"/>
      <c r="I336" s="197"/>
      <c r="J336" s="197"/>
      <c r="K336" s="197"/>
      <c r="L336" s="197"/>
      <c r="M336" s="197"/>
      <c r="N336" s="197"/>
      <c r="O336" s="197"/>
    </row>
    <row r="337" spans="2:15" s="204" customFormat="1" ht="18" x14ac:dyDescent="0.25">
      <c r="B337" s="197"/>
      <c r="C337" s="197"/>
      <c r="D337" s="197"/>
      <c r="E337" s="197"/>
      <c r="F337" s="197"/>
      <c r="G337" s="197"/>
      <c r="H337" s="197"/>
      <c r="I337" s="197"/>
      <c r="J337" s="197"/>
      <c r="K337" s="197"/>
      <c r="L337" s="197"/>
      <c r="M337" s="197"/>
      <c r="N337" s="197"/>
      <c r="O337" s="197"/>
    </row>
    <row r="338" spans="2:15" s="204" customFormat="1" ht="18" x14ac:dyDescent="0.25">
      <c r="B338" s="197"/>
      <c r="C338" s="197"/>
      <c r="D338" s="197"/>
      <c r="E338" s="197"/>
      <c r="F338" s="197"/>
      <c r="G338" s="197"/>
      <c r="H338" s="197"/>
      <c r="I338" s="197"/>
      <c r="J338" s="197"/>
      <c r="K338" s="197"/>
      <c r="L338" s="197"/>
      <c r="M338" s="197"/>
      <c r="N338" s="197"/>
      <c r="O338" s="197"/>
    </row>
    <row r="339" spans="2:15" s="204" customFormat="1" ht="18" x14ac:dyDescent="0.25">
      <c r="B339" s="197"/>
      <c r="C339" s="197"/>
      <c r="D339" s="197"/>
      <c r="E339" s="197"/>
      <c r="F339" s="197"/>
      <c r="G339" s="197"/>
      <c r="H339" s="197"/>
      <c r="I339" s="197"/>
      <c r="J339" s="197"/>
      <c r="K339" s="197"/>
      <c r="L339" s="197"/>
      <c r="M339" s="197"/>
      <c r="N339" s="197"/>
      <c r="O339" s="197"/>
    </row>
    <row r="340" spans="2:15" s="204" customFormat="1" ht="18" x14ac:dyDescent="0.25">
      <c r="B340" s="197"/>
      <c r="C340" s="197"/>
      <c r="D340" s="197"/>
      <c r="E340" s="197"/>
      <c r="F340" s="197"/>
      <c r="G340" s="197"/>
      <c r="H340" s="197"/>
      <c r="I340" s="197"/>
      <c r="J340" s="197"/>
      <c r="K340" s="197"/>
      <c r="L340" s="197"/>
      <c r="M340" s="197"/>
      <c r="N340" s="197"/>
      <c r="O340" s="197"/>
    </row>
    <row r="341" spans="2:15" s="204" customFormat="1" ht="18" x14ac:dyDescent="0.25">
      <c r="B341" s="197"/>
      <c r="C341" s="197"/>
      <c r="D341" s="197"/>
      <c r="E341" s="197"/>
      <c r="F341" s="197"/>
      <c r="G341" s="197"/>
      <c r="H341" s="197"/>
      <c r="I341" s="197"/>
      <c r="J341" s="197"/>
      <c r="K341" s="197"/>
      <c r="L341" s="197"/>
      <c r="M341" s="197"/>
      <c r="N341" s="197"/>
      <c r="O341" s="197"/>
    </row>
    <row r="342" spans="2:15" s="204" customFormat="1" ht="18" x14ac:dyDescent="0.25">
      <c r="B342" s="197"/>
      <c r="C342" s="197"/>
      <c r="D342" s="197"/>
      <c r="E342" s="197"/>
      <c r="F342" s="197"/>
      <c r="G342" s="197"/>
      <c r="H342" s="197"/>
      <c r="I342" s="197"/>
      <c r="J342" s="197"/>
      <c r="K342" s="197"/>
      <c r="L342" s="197"/>
      <c r="M342" s="197"/>
      <c r="N342" s="197"/>
      <c r="O342" s="197"/>
    </row>
    <row r="343" spans="2:15" s="204" customFormat="1" ht="18" x14ac:dyDescent="0.25">
      <c r="B343" s="197"/>
      <c r="C343" s="197"/>
      <c r="D343" s="197"/>
      <c r="E343" s="197"/>
      <c r="F343" s="197"/>
      <c r="G343" s="197"/>
      <c r="H343" s="197"/>
      <c r="I343" s="197"/>
      <c r="J343" s="197"/>
      <c r="K343" s="197"/>
      <c r="L343" s="197"/>
      <c r="M343" s="197"/>
      <c r="N343" s="197"/>
      <c r="O343" s="197"/>
    </row>
    <row r="344" spans="2:15" s="204" customFormat="1" ht="18" x14ac:dyDescent="0.25">
      <c r="B344" s="197"/>
      <c r="C344" s="197"/>
      <c r="D344" s="197"/>
      <c r="E344" s="197"/>
      <c r="F344" s="197"/>
      <c r="G344" s="197"/>
      <c r="H344" s="197"/>
      <c r="I344" s="197"/>
      <c r="J344" s="197"/>
      <c r="K344" s="197"/>
      <c r="L344" s="197"/>
      <c r="M344" s="197"/>
      <c r="N344" s="197"/>
      <c r="O344" s="197"/>
    </row>
    <row r="345" spans="2:15" s="204" customFormat="1" ht="18" x14ac:dyDescent="0.25">
      <c r="B345" s="197"/>
      <c r="C345" s="197"/>
      <c r="D345" s="197"/>
      <c r="E345" s="197"/>
      <c r="F345" s="197"/>
      <c r="G345" s="197"/>
      <c r="H345" s="197"/>
      <c r="I345" s="197"/>
      <c r="J345" s="197"/>
      <c r="K345" s="197"/>
      <c r="L345" s="197"/>
      <c r="M345" s="197"/>
      <c r="N345" s="197"/>
      <c r="O345" s="197"/>
    </row>
    <row r="346" spans="2:15" s="204" customFormat="1" ht="18" x14ac:dyDescent="0.25">
      <c r="B346" s="197"/>
      <c r="C346" s="197"/>
      <c r="D346" s="197"/>
      <c r="E346" s="197"/>
      <c r="F346" s="197"/>
      <c r="G346" s="197"/>
      <c r="H346" s="197"/>
      <c r="I346" s="197"/>
      <c r="J346" s="197"/>
      <c r="K346" s="197"/>
      <c r="L346" s="197"/>
      <c r="M346" s="197"/>
      <c r="N346" s="197"/>
      <c r="O346" s="197"/>
    </row>
    <row r="347" spans="2:15" s="204" customFormat="1" ht="18" x14ac:dyDescent="0.25">
      <c r="B347" s="197"/>
      <c r="C347" s="197"/>
      <c r="D347" s="197"/>
      <c r="E347" s="197"/>
      <c r="F347" s="197"/>
      <c r="G347" s="197"/>
      <c r="H347" s="197"/>
      <c r="I347" s="197"/>
      <c r="J347" s="197"/>
      <c r="K347" s="197"/>
      <c r="L347" s="197"/>
      <c r="M347" s="197"/>
      <c r="N347" s="197"/>
      <c r="O347" s="197"/>
    </row>
    <row r="348" spans="2:15" s="204" customFormat="1" ht="18" x14ac:dyDescent="0.25">
      <c r="B348" s="197"/>
      <c r="C348" s="197"/>
      <c r="D348" s="197"/>
      <c r="E348" s="197"/>
      <c r="F348" s="197"/>
      <c r="G348" s="197"/>
      <c r="H348" s="197"/>
      <c r="I348" s="197"/>
      <c r="J348" s="197"/>
      <c r="K348" s="197"/>
      <c r="L348" s="197"/>
      <c r="M348" s="197"/>
      <c r="N348" s="197"/>
      <c r="O348" s="197"/>
    </row>
    <row r="349" spans="2:15" s="204" customFormat="1" ht="18" x14ac:dyDescent="0.25">
      <c r="B349" s="197"/>
      <c r="C349" s="197"/>
      <c r="D349" s="197"/>
      <c r="E349" s="197"/>
      <c r="F349" s="197"/>
      <c r="G349" s="197"/>
      <c r="H349" s="197"/>
      <c r="I349" s="197"/>
      <c r="J349" s="197"/>
      <c r="K349" s="197"/>
      <c r="L349" s="197"/>
      <c r="M349" s="197"/>
      <c r="N349" s="197"/>
      <c r="O349" s="197"/>
    </row>
    <row r="350" spans="2:15" s="204" customFormat="1" ht="18" x14ac:dyDescent="0.25">
      <c r="B350" s="197"/>
      <c r="C350" s="197"/>
      <c r="D350" s="197"/>
      <c r="E350" s="197"/>
      <c r="F350" s="197"/>
      <c r="G350" s="197"/>
      <c r="H350" s="197"/>
      <c r="I350" s="197"/>
      <c r="J350" s="197"/>
      <c r="K350" s="197"/>
      <c r="L350" s="197"/>
      <c r="M350" s="197"/>
      <c r="N350" s="197"/>
      <c r="O350" s="197"/>
    </row>
    <row r="351" spans="2:15" s="204" customFormat="1" ht="18" x14ac:dyDescent="0.25">
      <c r="B351" s="197"/>
      <c r="C351" s="197"/>
      <c r="D351" s="197"/>
      <c r="E351" s="197"/>
      <c r="F351" s="197"/>
      <c r="G351" s="197"/>
      <c r="H351" s="197"/>
      <c r="I351" s="197"/>
      <c r="J351" s="197"/>
      <c r="K351" s="197"/>
      <c r="L351" s="197"/>
      <c r="M351" s="197"/>
      <c r="N351" s="197"/>
      <c r="O351" s="197"/>
    </row>
    <row r="352" spans="2:15" s="204" customFormat="1" ht="18" x14ac:dyDescent="0.25">
      <c r="B352" s="197"/>
      <c r="C352" s="197"/>
      <c r="D352" s="197"/>
      <c r="E352" s="197"/>
      <c r="F352" s="197"/>
      <c r="G352" s="197"/>
      <c r="H352" s="197"/>
      <c r="I352" s="197"/>
      <c r="J352" s="197"/>
      <c r="K352" s="197"/>
      <c r="L352" s="197"/>
      <c r="M352" s="197"/>
      <c r="N352" s="197"/>
      <c r="O352" s="197"/>
    </row>
    <row r="353" spans="2:15" s="204" customFormat="1" ht="18" x14ac:dyDescent="0.25">
      <c r="B353" s="197"/>
      <c r="C353" s="197"/>
      <c r="D353" s="197"/>
      <c r="E353" s="197"/>
      <c r="F353" s="197"/>
      <c r="G353" s="197"/>
      <c r="H353" s="197"/>
      <c r="I353" s="197"/>
      <c r="J353" s="197"/>
      <c r="K353" s="197"/>
      <c r="L353" s="197"/>
      <c r="M353" s="197"/>
      <c r="N353" s="197"/>
      <c r="O353" s="197"/>
    </row>
    <row r="354" spans="2:15" ht="15" x14ac:dyDescent="0.25">
      <c r="B354" s="187"/>
      <c r="C354" s="187"/>
      <c r="D354" s="187"/>
      <c r="E354" s="187"/>
      <c r="F354" s="187"/>
      <c r="G354" s="187"/>
      <c r="H354" s="187"/>
      <c r="I354" s="187"/>
      <c r="J354" s="187"/>
      <c r="K354" s="187"/>
      <c r="L354" s="222" t="s">
        <v>123</v>
      </c>
      <c r="M354" s="222"/>
      <c r="N354" s="190">
        <v>46043</v>
      </c>
      <c r="O354" s="187"/>
    </row>
    <row r="355" spans="2:15" x14ac:dyDescent="0.2">
      <c r="B355" s="187"/>
      <c r="C355" s="187"/>
      <c r="D355" s="187"/>
      <c r="E355" s="187"/>
      <c r="F355" s="187"/>
      <c r="G355" s="187"/>
      <c r="H355" s="187"/>
      <c r="I355" s="187"/>
      <c r="J355" s="187"/>
      <c r="K355" s="187"/>
      <c r="L355" s="187"/>
      <c r="M355" s="187"/>
      <c r="N355" s="187"/>
      <c r="O355" s="187"/>
    </row>
  </sheetData>
  <sheetProtection algorithmName="SHA-512" hashValue="7u202MD5QETXzsALzPNX38DYYZDnCdUAmX/I4QbJggEBvfAlV+39ZBYBSTE/kMxeUrxHlNntYJo70lWVn4esFA==" saltValue="7m00+ssic4UvT7hKdJiafA==" spinCount="100000" sheet="1" objects="1" scenarios="1"/>
  <mergeCells count="31">
    <mergeCell ref="B19:O19"/>
    <mergeCell ref="L354:M354"/>
    <mergeCell ref="B44:M44"/>
    <mergeCell ref="B142:O142"/>
    <mergeCell ref="B268:O269"/>
    <mergeCell ref="B113:O113"/>
    <mergeCell ref="B146:O146"/>
    <mergeCell ref="B115:O115"/>
    <mergeCell ref="B110:O110"/>
    <mergeCell ref="B140:O140"/>
    <mergeCell ref="B117:O117"/>
    <mergeCell ref="B274:O275"/>
    <mergeCell ref="B281:O282"/>
    <mergeCell ref="B272:O272"/>
    <mergeCell ref="B21:O21"/>
    <mergeCell ref="B16:O16"/>
    <mergeCell ref="B1:O1"/>
    <mergeCell ref="B112:O112"/>
    <mergeCell ref="B9:O11"/>
    <mergeCell ref="B2:O2"/>
    <mergeCell ref="B8:O8"/>
    <mergeCell ref="B12:O13"/>
    <mergeCell ref="B24:L24"/>
    <mergeCell ref="B18:O18"/>
    <mergeCell ref="B3:O7"/>
    <mergeCell ref="B33:O34"/>
    <mergeCell ref="C36:E36"/>
    <mergeCell ref="B27:O27"/>
    <mergeCell ref="B43:M43"/>
    <mergeCell ref="C37:E37"/>
    <mergeCell ref="C38:E38"/>
  </mergeCells>
  <pageMargins left="0.7" right="0.7" top="0.75" bottom="0.75" header="0.3" footer="0.3"/>
  <pageSetup scale="45" orientation="portrait" horizontalDpi="1200" verticalDpi="1200" r:id="rId1"/>
  <headerFooter>
    <oddFooter>&amp;L&amp;F&amp;C&amp;P of &amp;N&amp;R&amp;D</oddFooter>
  </headerFooter>
  <rowBreaks count="4" manualBreakCount="4">
    <brk id="26" min="1" max="14" man="1"/>
    <brk id="109" max="16383" man="1"/>
    <brk id="183" min="1" max="14" man="1"/>
    <brk id="271" min="1" max="14" man="1"/>
  </rowBreaks>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458229-B1CD-4332-AD7A-FF2F49580383}">
  <dimension ref="B1:N59"/>
  <sheetViews>
    <sheetView view="pageBreakPreview" topLeftCell="A17" zoomScale="90" zoomScaleNormal="100" zoomScaleSheetLayoutView="90" workbookViewId="0">
      <selection activeCell="J44" sqref="J44"/>
    </sheetView>
  </sheetViews>
  <sheetFormatPr defaultColWidth="9.140625" defaultRowHeight="14.25" x14ac:dyDescent="0.2"/>
  <cols>
    <col min="1" max="1" width="5.85546875" style="2" customWidth="1"/>
    <col min="2" max="2" width="2.5703125" style="2" customWidth="1"/>
    <col min="3" max="3" width="14.85546875" style="2" customWidth="1"/>
    <col min="4" max="4" width="4.7109375" style="2" customWidth="1"/>
    <col min="5" max="5" width="21.140625" style="2" customWidth="1"/>
    <col min="6" max="8" width="9.140625" style="2"/>
    <col min="9" max="9" width="10.28515625" style="2" bestFit="1" customWidth="1"/>
    <col min="10" max="11" width="9.140625" style="2"/>
    <col min="12" max="12" width="11" style="2" bestFit="1" customWidth="1"/>
    <col min="13" max="13" width="8.7109375" style="2" customWidth="1"/>
    <col min="14" max="14" width="2.42578125" style="2" customWidth="1"/>
    <col min="15" max="16384" width="9.140625" style="2"/>
  </cols>
  <sheetData>
    <row r="1" spans="2:14" ht="20.100000000000001" customHeight="1" thickBot="1" x14ac:dyDescent="0.25">
      <c r="B1" s="236" t="s">
        <v>89</v>
      </c>
      <c r="C1" s="236"/>
      <c r="D1" s="236"/>
      <c r="E1" s="236"/>
      <c r="F1" s="236"/>
      <c r="G1" s="236"/>
      <c r="H1" s="236"/>
      <c r="I1" s="236"/>
      <c r="J1" s="236"/>
      <c r="K1" s="236"/>
      <c r="L1" s="236"/>
      <c r="M1" s="236"/>
      <c r="N1" s="236"/>
    </row>
    <row r="2" spans="2:14" ht="17.25" customHeight="1" x14ac:dyDescent="0.2">
      <c r="B2" s="29"/>
      <c r="C2" s="29"/>
      <c r="D2" s="29"/>
      <c r="E2" s="29"/>
      <c r="F2" s="29"/>
      <c r="G2" s="29"/>
      <c r="H2" s="29"/>
      <c r="I2" s="29"/>
      <c r="J2" s="29"/>
      <c r="K2" s="29"/>
      <c r="L2" s="29"/>
      <c r="M2" s="29"/>
      <c r="N2" s="29"/>
    </row>
    <row r="3" spans="2:14" ht="18.75" customHeight="1" x14ac:dyDescent="0.2">
      <c r="B3" s="29"/>
      <c r="C3" s="225" t="s">
        <v>60</v>
      </c>
      <c r="D3" s="225"/>
      <c r="E3" s="225"/>
      <c r="F3" s="225"/>
      <c r="G3" s="225"/>
      <c r="H3" s="225"/>
      <c r="I3" s="225"/>
      <c r="J3" s="225"/>
      <c r="K3" s="225"/>
      <c r="L3" s="225"/>
      <c r="M3" s="225"/>
      <c r="N3" s="29"/>
    </row>
    <row r="4" spans="2:14" ht="18.75" customHeight="1" x14ac:dyDescent="0.2">
      <c r="B4" s="29"/>
      <c r="C4" s="225"/>
      <c r="D4" s="225"/>
      <c r="E4" s="225"/>
      <c r="F4" s="225"/>
      <c r="G4" s="225"/>
      <c r="H4" s="225"/>
      <c r="I4" s="225"/>
      <c r="J4" s="225"/>
      <c r="K4" s="225"/>
      <c r="L4" s="225"/>
      <c r="M4" s="225"/>
      <c r="N4" s="29"/>
    </row>
    <row r="5" spans="2:14" ht="18.75" customHeight="1" x14ac:dyDescent="0.2">
      <c r="B5" s="29"/>
      <c r="C5" s="38"/>
      <c r="D5" s="38"/>
      <c r="E5" s="38"/>
      <c r="F5" s="38"/>
      <c r="G5" s="38"/>
      <c r="H5" s="38"/>
      <c r="I5" s="38"/>
      <c r="J5" s="38"/>
      <c r="K5" s="38"/>
      <c r="L5" s="38"/>
      <c r="M5" s="38"/>
      <c r="N5" s="29"/>
    </row>
    <row r="6" spans="2:14" x14ac:dyDescent="0.2">
      <c r="B6" s="29"/>
      <c r="C6" s="29"/>
      <c r="D6" s="240" t="s">
        <v>13</v>
      </c>
      <c r="E6" s="240"/>
      <c r="F6" s="235"/>
      <c r="G6" s="235"/>
      <c r="H6" s="235"/>
      <c r="I6" s="235"/>
      <c r="J6" s="235"/>
      <c r="K6" s="235"/>
      <c r="L6" s="235"/>
      <c r="M6" s="235"/>
    </row>
    <row r="7" spans="2:14" x14ac:dyDescent="0.2">
      <c r="B7" s="29"/>
      <c r="C7" s="29"/>
      <c r="D7" s="227" t="s">
        <v>26</v>
      </c>
      <c r="E7" s="227"/>
      <c r="F7" s="232"/>
      <c r="G7" s="232"/>
      <c r="H7" s="232"/>
      <c r="I7" s="232"/>
      <c r="J7" s="232"/>
      <c r="K7" s="232"/>
      <c r="L7" s="232"/>
      <c r="M7" s="232"/>
    </row>
    <row r="8" spans="2:14" x14ac:dyDescent="0.2">
      <c r="B8" s="29"/>
      <c r="C8" s="29"/>
      <c r="D8" s="231" t="s">
        <v>27</v>
      </c>
      <c r="E8" s="231"/>
      <c r="F8" s="232"/>
      <c r="G8" s="232"/>
      <c r="H8" s="232"/>
      <c r="I8" s="232"/>
      <c r="J8" s="232"/>
      <c r="K8" s="232"/>
      <c r="L8" s="232"/>
      <c r="M8" s="232"/>
    </row>
    <row r="9" spans="2:14" x14ac:dyDescent="0.2">
      <c r="B9" s="29"/>
      <c r="C9" s="29"/>
      <c r="D9" s="227" t="s">
        <v>17</v>
      </c>
      <c r="E9" s="227"/>
      <c r="F9" s="232"/>
      <c r="G9" s="233"/>
      <c r="H9" s="233"/>
      <c r="I9" s="233"/>
      <c r="J9" s="233"/>
      <c r="K9" s="233"/>
      <c r="L9" s="233"/>
      <c r="M9" s="233"/>
    </row>
    <row r="10" spans="2:14" x14ac:dyDescent="0.2">
      <c r="B10" s="29"/>
      <c r="C10" s="29"/>
      <c r="D10" s="227" t="s">
        <v>18</v>
      </c>
      <c r="E10" s="227"/>
      <c r="F10" s="232"/>
      <c r="G10" s="232"/>
      <c r="H10" s="232"/>
      <c r="I10" s="232"/>
      <c r="J10" s="232"/>
      <c r="K10" s="232"/>
      <c r="L10" s="232"/>
      <c r="M10" s="232"/>
    </row>
    <row r="11" spans="2:14" x14ac:dyDescent="0.2">
      <c r="B11" s="29"/>
      <c r="C11" s="29"/>
      <c r="D11" s="227" t="s">
        <v>19</v>
      </c>
      <c r="E11" s="227"/>
      <c r="F11" s="232"/>
      <c r="G11" s="232"/>
      <c r="H11" s="232"/>
      <c r="I11" s="232"/>
      <c r="J11" s="232"/>
      <c r="K11" s="232"/>
      <c r="L11" s="232"/>
      <c r="M11" s="232"/>
    </row>
    <row r="12" spans="2:14" x14ac:dyDescent="0.2">
      <c r="B12" s="29"/>
      <c r="C12" s="29"/>
      <c r="D12" s="231" t="s">
        <v>0</v>
      </c>
      <c r="E12" s="231"/>
      <c r="F12" s="232"/>
      <c r="G12" s="232"/>
      <c r="H12" s="232"/>
      <c r="I12" s="232"/>
      <c r="J12" s="232"/>
      <c r="K12" s="232"/>
      <c r="L12" s="232"/>
      <c r="M12" s="232"/>
    </row>
    <row r="13" spans="2:14" x14ac:dyDescent="0.2">
      <c r="B13" s="29"/>
      <c r="C13" s="29"/>
      <c r="D13" s="227" t="s">
        <v>121</v>
      </c>
      <c r="E13" s="227"/>
      <c r="F13" s="228"/>
      <c r="G13" s="228"/>
      <c r="H13" s="228"/>
      <c r="I13" s="228"/>
      <c r="J13" s="228"/>
      <c r="K13" s="228"/>
      <c r="L13" s="228"/>
      <c r="M13" s="228"/>
    </row>
    <row r="14" spans="2:14" x14ac:dyDescent="0.2">
      <c r="B14" s="29"/>
      <c r="C14" s="29"/>
      <c r="D14" s="231" t="s">
        <v>63</v>
      </c>
      <c r="E14" s="231"/>
      <c r="F14" s="230" t="str">
        <f>IF('2.0 Agency Furnished Materials'!J41=0,"No Agency Furnished Materials",'2.0 Agency Furnished Materials'!J41)</f>
        <v>No AFM</v>
      </c>
      <c r="G14" s="230"/>
      <c r="H14" s="230"/>
      <c r="I14" s="230"/>
      <c r="J14" s="230"/>
      <c r="K14" s="230"/>
      <c r="L14" s="230"/>
      <c r="M14" s="230"/>
    </row>
    <row r="15" spans="2:14" x14ac:dyDescent="0.2">
      <c r="B15" s="29"/>
      <c r="C15" s="29"/>
      <c r="D15" s="39" t="s">
        <v>100</v>
      </c>
      <c r="E15" s="39"/>
      <c r="F15" s="3"/>
    </row>
    <row r="16" spans="2:14" x14ac:dyDescent="0.2">
      <c r="B16" s="29"/>
      <c r="C16" s="29"/>
      <c r="D16" s="227" t="s">
        <v>114</v>
      </c>
      <c r="E16" s="227"/>
      <c r="F16" s="235"/>
      <c r="G16" s="235"/>
      <c r="H16" s="235"/>
      <c r="I16" s="235"/>
      <c r="J16" s="235"/>
      <c r="K16" s="235"/>
      <c r="L16" s="235"/>
      <c r="M16" s="235"/>
    </row>
    <row r="17" spans="2:14" x14ac:dyDescent="0.2">
      <c r="B17" s="29"/>
      <c r="C17" s="29"/>
      <c r="D17" s="227" t="s">
        <v>154</v>
      </c>
      <c r="E17" s="227"/>
      <c r="F17" s="229"/>
      <c r="G17" s="229"/>
      <c r="H17" s="229"/>
      <c r="I17" s="229"/>
      <c r="J17" s="229"/>
      <c r="K17" s="229"/>
      <c r="L17" s="229"/>
      <c r="M17" s="229"/>
    </row>
    <row r="18" spans="2:14" x14ac:dyDescent="0.2">
      <c r="B18" s="29"/>
      <c r="C18" s="29"/>
      <c r="D18" s="29"/>
      <c r="E18" s="29"/>
      <c r="F18" s="29"/>
      <c r="G18" s="29"/>
      <c r="H18" s="29"/>
      <c r="I18" s="29"/>
      <c r="J18" s="29"/>
      <c r="K18" s="29"/>
      <c r="L18" s="29"/>
      <c r="M18" s="29"/>
      <c r="N18" s="29"/>
    </row>
    <row r="19" spans="2:14" x14ac:dyDescent="0.2">
      <c r="B19" s="29"/>
      <c r="C19" s="29"/>
      <c r="D19" s="238" t="s">
        <v>36</v>
      </c>
      <c r="E19" s="238"/>
      <c r="F19" s="238"/>
      <c r="G19" s="238"/>
      <c r="H19" s="238"/>
      <c r="I19" s="238"/>
      <c r="J19" s="238"/>
      <c r="K19" s="238"/>
      <c r="L19" s="238"/>
      <c r="M19" s="29"/>
      <c r="N19" s="29"/>
    </row>
    <row r="20" spans="2:14" x14ac:dyDescent="0.2">
      <c r="B20" s="29"/>
      <c r="C20" s="29"/>
      <c r="D20" s="238"/>
      <c r="E20" s="238"/>
      <c r="F20" s="238"/>
      <c r="G20" s="238"/>
      <c r="H20" s="238"/>
      <c r="I20" s="238"/>
      <c r="J20" s="238"/>
      <c r="K20" s="238"/>
      <c r="L20" s="238"/>
      <c r="M20" s="29"/>
      <c r="N20" s="29"/>
    </row>
    <row r="21" spans="2:14" x14ac:dyDescent="0.2">
      <c r="B21" s="29"/>
      <c r="C21" s="29"/>
      <c r="D21" s="29"/>
      <c r="E21" s="29"/>
      <c r="F21" s="29"/>
      <c r="G21" s="29"/>
      <c r="H21" s="29"/>
      <c r="I21" s="29"/>
      <c r="J21" s="29"/>
      <c r="K21" s="29"/>
      <c r="L21" s="29"/>
      <c r="M21" s="29"/>
      <c r="N21" s="29"/>
    </row>
    <row r="22" spans="2:14" ht="15" x14ac:dyDescent="0.25">
      <c r="B22" s="29"/>
      <c r="C22" s="29"/>
      <c r="D22" s="29"/>
      <c r="E22" s="239" t="s">
        <v>37</v>
      </c>
      <c r="F22" s="239"/>
      <c r="G22" s="239"/>
      <c r="H22" s="239"/>
      <c r="I22" s="29"/>
      <c r="J22" s="29"/>
      <c r="K22" s="29"/>
      <c r="L22" s="29"/>
      <c r="M22" s="29"/>
      <c r="N22" s="29"/>
    </row>
    <row r="23" spans="2:14" ht="15" x14ac:dyDescent="0.25">
      <c r="B23" s="29"/>
      <c r="C23" s="29"/>
      <c r="D23" s="29"/>
      <c r="E23" s="41"/>
      <c r="F23" s="41"/>
      <c r="G23" s="41"/>
      <c r="H23" s="41"/>
      <c r="I23" s="29"/>
      <c r="J23" s="29"/>
      <c r="K23" s="29"/>
      <c r="L23" s="29"/>
      <c r="M23" s="29"/>
      <c r="N23" s="29"/>
    </row>
    <row r="24" spans="2:14" x14ac:dyDescent="0.2">
      <c r="B24" s="29"/>
      <c r="C24" s="29"/>
      <c r="D24" s="29"/>
      <c r="E24" s="29"/>
      <c r="F24" s="29" t="s">
        <v>3</v>
      </c>
      <c r="G24" s="29"/>
      <c r="H24" s="29"/>
      <c r="I24" s="29"/>
      <c r="J24" s="29"/>
      <c r="K24" s="29"/>
      <c r="L24" s="29"/>
      <c r="M24" s="29"/>
      <c r="N24" s="29"/>
    </row>
    <row r="25" spans="2:14" x14ac:dyDescent="0.2">
      <c r="B25" s="29"/>
      <c r="C25" s="29"/>
      <c r="D25" s="29"/>
      <c r="E25" s="29"/>
      <c r="F25" s="29"/>
      <c r="G25" s="29"/>
      <c r="H25" s="29"/>
      <c r="I25" s="29"/>
      <c r="J25" s="29"/>
      <c r="K25" s="29"/>
      <c r="L25" s="29"/>
      <c r="M25" s="29"/>
      <c r="N25" s="29"/>
    </row>
    <row r="26" spans="2:14" x14ac:dyDescent="0.2">
      <c r="B26" s="29"/>
      <c r="C26" s="29"/>
      <c r="D26" s="29"/>
      <c r="E26" s="29"/>
      <c r="F26" s="29" t="s">
        <v>4</v>
      </c>
      <c r="G26" s="29"/>
      <c r="H26" s="29"/>
      <c r="I26" s="29"/>
      <c r="J26" s="29"/>
      <c r="K26" s="29"/>
      <c r="L26" s="29"/>
      <c r="M26" s="29"/>
      <c r="N26" s="29"/>
    </row>
    <row r="27" spans="2:14" x14ac:dyDescent="0.2">
      <c r="B27" s="29"/>
      <c r="C27" s="29"/>
      <c r="D27" s="29"/>
      <c r="E27" s="29"/>
      <c r="F27" s="29"/>
      <c r="G27" s="29"/>
      <c r="H27" s="29"/>
      <c r="I27" s="29"/>
      <c r="J27" s="29"/>
      <c r="K27" s="29"/>
      <c r="L27" s="29"/>
      <c r="M27" s="29"/>
      <c r="N27" s="29"/>
    </row>
    <row r="28" spans="2:14" ht="15" x14ac:dyDescent="0.25">
      <c r="B28" s="29"/>
      <c r="C28" s="29"/>
      <c r="D28" s="29"/>
      <c r="E28" s="239" t="s">
        <v>38</v>
      </c>
      <c r="F28" s="239"/>
      <c r="G28" s="239"/>
      <c r="H28" s="239"/>
      <c r="I28" s="29"/>
      <c r="J28" s="29"/>
      <c r="K28" s="29"/>
      <c r="L28" s="29"/>
      <c r="M28" s="29"/>
      <c r="N28" s="29"/>
    </row>
    <row r="29" spans="2:14" ht="15" x14ac:dyDescent="0.25">
      <c r="B29" s="29"/>
      <c r="C29" s="29"/>
      <c r="D29" s="29"/>
      <c r="E29" s="41"/>
      <c r="F29" s="41"/>
      <c r="G29" s="41"/>
      <c r="H29" s="41"/>
      <c r="I29" s="29"/>
      <c r="J29" s="29"/>
      <c r="K29" s="29"/>
      <c r="L29" s="29"/>
      <c r="M29" s="29"/>
      <c r="N29" s="29"/>
    </row>
    <row r="30" spans="2:14" x14ac:dyDescent="0.2">
      <c r="B30" s="29"/>
      <c r="C30" s="29"/>
      <c r="D30" s="29"/>
      <c r="E30" s="29"/>
      <c r="F30" s="29" t="s">
        <v>15</v>
      </c>
      <c r="G30" s="29"/>
      <c r="H30" s="29"/>
      <c r="I30" s="29"/>
      <c r="J30" s="29"/>
      <c r="K30" s="29"/>
      <c r="L30" s="29"/>
      <c r="M30" s="29"/>
      <c r="N30" s="29"/>
    </row>
    <row r="31" spans="2:14" x14ac:dyDescent="0.2">
      <c r="B31" s="29"/>
      <c r="C31" s="29"/>
      <c r="D31" s="29"/>
      <c r="E31" s="29"/>
      <c r="F31" s="29"/>
      <c r="G31" s="29"/>
      <c r="H31" s="29"/>
      <c r="I31" s="29"/>
      <c r="J31" s="29"/>
      <c r="K31" s="29"/>
      <c r="L31" s="29"/>
      <c r="M31" s="29"/>
      <c r="N31" s="29"/>
    </row>
    <row r="32" spans="2:14" ht="15" x14ac:dyDescent="0.25">
      <c r="B32" s="29"/>
      <c r="C32" s="29"/>
      <c r="D32" s="29"/>
      <c r="E32" s="239" t="s">
        <v>39</v>
      </c>
      <c r="F32" s="239"/>
      <c r="G32" s="239"/>
      <c r="H32" s="239"/>
      <c r="I32" s="29"/>
      <c r="J32" s="29"/>
      <c r="K32" s="29"/>
      <c r="L32" s="29"/>
      <c r="M32" s="29"/>
      <c r="N32" s="29"/>
    </row>
    <row r="33" spans="2:14" ht="15" x14ac:dyDescent="0.25">
      <c r="B33" s="29"/>
      <c r="C33" s="29"/>
      <c r="D33" s="29"/>
      <c r="E33" s="41"/>
      <c r="F33" s="41"/>
      <c r="G33" s="41"/>
      <c r="H33" s="41"/>
      <c r="I33" s="29"/>
      <c r="J33" s="29"/>
      <c r="K33" s="29"/>
      <c r="L33" s="29"/>
      <c r="M33" s="29"/>
      <c r="N33" s="29"/>
    </row>
    <row r="34" spans="2:14" x14ac:dyDescent="0.2">
      <c r="B34" s="29"/>
      <c r="C34" s="29"/>
      <c r="D34" s="29"/>
      <c r="E34" s="29"/>
      <c r="F34" s="29" t="s">
        <v>5</v>
      </c>
      <c r="G34" s="29"/>
      <c r="H34" s="29"/>
      <c r="I34" s="29"/>
      <c r="J34" s="29"/>
      <c r="K34" s="29"/>
      <c r="L34" s="29"/>
      <c r="M34" s="29"/>
      <c r="N34" s="29"/>
    </row>
    <row r="35" spans="2:14" x14ac:dyDescent="0.2">
      <c r="B35" s="29"/>
      <c r="C35" s="29"/>
      <c r="D35" s="29"/>
      <c r="E35" s="29"/>
      <c r="F35" s="29"/>
      <c r="G35" s="29"/>
      <c r="H35" s="29"/>
      <c r="I35" s="29"/>
      <c r="J35" s="29"/>
      <c r="K35" s="29"/>
      <c r="L35" s="29"/>
      <c r="M35" s="29"/>
      <c r="N35" s="29"/>
    </row>
    <row r="36" spans="2:14" x14ac:dyDescent="0.2">
      <c r="B36" s="29"/>
      <c r="C36" s="29"/>
      <c r="D36" s="29"/>
      <c r="E36" s="29"/>
      <c r="F36" s="238" t="s">
        <v>14</v>
      </c>
      <c r="G36" s="238"/>
      <c r="H36" s="238"/>
      <c r="I36" s="238"/>
      <c r="J36" s="238"/>
      <c r="K36" s="238"/>
      <c r="L36" s="238"/>
      <c r="M36" s="29"/>
      <c r="N36" s="29"/>
    </row>
    <row r="37" spans="2:14" x14ac:dyDescent="0.2">
      <c r="B37" s="29"/>
      <c r="C37" s="29"/>
      <c r="D37" s="29"/>
      <c r="E37" s="29"/>
      <c r="F37" s="238"/>
      <c r="G37" s="238"/>
      <c r="H37" s="238"/>
      <c r="I37" s="238"/>
      <c r="J37" s="238"/>
      <c r="K37" s="238"/>
      <c r="L37" s="238"/>
      <c r="M37" s="29"/>
      <c r="N37" s="29"/>
    </row>
    <row r="38" spans="2:14" x14ac:dyDescent="0.2">
      <c r="B38" s="29"/>
      <c r="C38" s="29"/>
      <c r="D38" s="29"/>
      <c r="E38" s="29"/>
      <c r="F38" s="40"/>
      <c r="G38" s="40"/>
      <c r="H38" s="40"/>
      <c r="I38" s="40"/>
      <c r="J38" s="40"/>
      <c r="K38" s="40"/>
      <c r="L38" s="40"/>
      <c r="M38" s="29"/>
      <c r="N38" s="29"/>
    </row>
    <row r="39" spans="2:14" x14ac:dyDescent="0.2">
      <c r="B39" s="29"/>
      <c r="C39" s="29"/>
      <c r="D39" s="29"/>
      <c r="E39" s="29"/>
      <c r="F39" s="29" t="s">
        <v>6</v>
      </c>
      <c r="G39" s="29"/>
      <c r="H39" s="29"/>
      <c r="I39" s="29"/>
      <c r="J39" s="29"/>
      <c r="K39" s="29"/>
      <c r="L39" s="29"/>
      <c r="M39" s="29"/>
      <c r="N39" s="29"/>
    </row>
    <row r="40" spans="2:14" x14ac:dyDescent="0.2">
      <c r="B40" s="29"/>
      <c r="C40" s="29"/>
      <c r="D40" s="29"/>
      <c r="E40" s="29"/>
      <c r="F40" s="29"/>
      <c r="G40" s="29"/>
      <c r="H40" s="29"/>
      <c r="I40" s="29"/>
      <c r="J40" s="29"/>
      <c r="K40" s="29"/>
      <c r="L40" s="29"/>
      <c r="M40" s="29"/>
      <c r="N40" s="29"/>
    </row>
    <row r="41" spans="2:14" x14ac:dyDescent="0.2">
      <c r="B41" s="29"/>
      <c r="C41" s="29"/>
      <c r="D41" s="29"/>
      <c r="E41" s="29"/>
      <c r="F41" s="29" t="s">
        <v>7</v>
      </c>
      <c r="G41" s="29"/>
      <c r="H41" s="29"/>
      <c r="I41" s="29"/>
      <c r="J41" s="29"/>
      <c r="K41" s="29"/>
      <c r="L41" s="29"/>
      <c r="M41" s="29"/>
      <c r="N41" s="29"/>
    </row>
    <row r="42" spans="2:14" x14ac:dyDescent="0.2">
      <c r="B42" s="29"/>
      <c r="C42" s="29"/>
      <c r="D42" s="29"/>
      <c r="E42" s="29"/>
      <c r="F42" s="29"/>
      <c r="G42" s="29"/>
      <c r="H42" s="29"/>
      <c r="I42" s="29"/>
      <c r="J42" s="29"/>
      <c r="K42" s="29"/>
      <c r="L42" s="29"/>
      <c r="M42" s="29"/>
      <c r="N42" s="29"/>
    </row>
    <row r="43" spans="2:14" x14ac:dyDescent="0.2">
      <c r="B43" s="29"/>
      <c r="C43" s="29"/>
      <c r="D43" s="29"/>
      <c r="E43" s="29"/>
      <c r="F43" s="29" t="s">
        <v>8</v>
      </c>
      <c r="G43" s="29"/>
      <c r="H43" s="29"/>
      <c r="I43" s="29"/>
      <c r="J43" s="29"/>
      <c r="K43" s="29"/>
      <c r="L43" s="29"/>
      <c r="M43" s="29"/>
      <c r="N43" s="29"/>
    </row>
    <row r="44" spans="2:14" x14ac:dyDescent="0.2">
      <c r="B44" s="29"/>
      <c r="C44" s="29"/>
      <c r="D44" s="29"/>
      <c r="E44" s="29"/>
      <c r="F44" s="29"/>
      <c r="G44" s="29"/>
      <c r="H44" s="29"/>
      <c r="I44" s="29"/>
      <c r="J44" s="29"/>
      <c r="K44" s="29"/>
      <c r="L44" s="29"/>
      <c r="M44" s="29"/>
      <c r="N44" s="29"/>
    </row>
    <row r="45" spans="2:14" x14ac:dyDescent="0.2">
      <c r="B45" s="29"/>
      <c r="C45" s="29"/>
      <c r="D45" s="29"/>
      <c r="E45" s="29"/>
      <c r="F45" s="29" t="s">
        <v>9</v>
      </c>
      <c r="G45" s="29"/>
      <c r="H45" s="29"/>
      <c r="I45" s="29"/>
      <c r="J45" s="29"/>
      <c r="K45" s="29"/>
      <c r="L45" s="29"/>
      <c r="M45" s="29"/>
      <c r="N45" s="29"/>
    </row>
    <row r="46" spans="2:14" x14ac:dyDescent="0.2">
      <c r="B46" s="29"/>
      <c r="C46" s="29"/>
      <c r="D46" s="29"/>
      <c r="E46" s="29"/>
      <c r="F46" s="29"/>
      <c r="G46" s="29"/>
      <c r="H46" s="29"/>
      <c r="I46" s="29"/>
      <c r="J46" s="29"/>
      <c r="K46" s="29"/>
      <c r="L46" s="29"/>
      <c r="M46" s="29"/>
      <c r="N46" s="29"/>
    </row>
    <row r="47" spans="2:14" x14ac:dyDescent="0.2">
      <c r="B47" s="29"/>
      <c r="C47" s="29"/>
      <c r="D47" s="29"/>
      <c r="E47" s="29"/>
      <c r="F47" s="29" t="s">
        <v>10</v>
      </c>
      <c r="G47" s="29"/>
      <c r="H47" s="29"/>
      <c r="I47" s="29"/>
      <c r="J47" s="29"/>
      <c r="K47" s="29"/>
      <c r="L47" s="29"/>
      <c r="M47" s="29"/>
      <c r="N47" s="29"/>
    </row>
    <row r="48" spans="2:14" x14ac:dyDescent="0.2">
      <c r="B48" s="29"/>
      <c r="C48" s="29"/>
      <c r="D48" s="29"/>
      <c r="E48" s="29"/>
      <c r="F48" s="29"/>
      <c r="G48" s="29"/>
      <c r="H48" s="29"/>
      <c r="I48" s="29"/>
      <c r="J48" s="29"/>
      <c r="K48" s="29"/>
      <c r="L48" s="29"/>
      <c r="M48" s="29"/>
      <c r="N48" s="29"/>
    </row>
    <row r="49" spans="2:14" x14ac:dyDescent="0.2">
      <c r="B49" s="29"/>
      <c r="C49" s="29"/>
      <c r="D49" s="29"/>
      <c r="E49" s="29"/>
      <c r="F49" s="29" t="s">
        <v>11</v>
      </c>
      <c r="G49" s="29"/>
      <c r="H49" s="29"/>
      <c r="I49" s="29"/>
      <c r="J49" s="29"/>
      <c r="K49" s="29"/>
      <c r="L49" s="29"/>
      <c r="M49" s="29"/>
      <c r="N49" s="29"/>
    </row>
    <row r="50" spans="2:14" x14ac:dyDescent="0.2">
      <c r="B50" s="29"/>
      <c r="C50" s="29"/>
      <c r="D50" s="29"/>
      <c r="E50" s="29"/>
      <c r="F50" s="29"/>
      <c r="G50" s="29"/>
      <c r="H50" s="29"/>
      <c r="I50" s="29"/>
      <c r="J50" s="29"/>
      <c r="K50" s="29"/>
      <c r="L50" s="29"/>
      <c r="M50" s="29"/>
      <c r="N50" s="29"/>
    </row>
    <row r="51" spans="2:14" x14ac:dyDescent="0.2">
      <c r="B51" s="29"/>
      <c r="C51" s="29"/>
      <c r="D51" s="29"/>
      <c r="E51" s="29"/>
      <c r="F51" s="29"/>
      <c r="G51" s="29"/>
      <c r="H51" s="29"/>
      <c r="I51" s="29"/>
      <c r="J51" s="29"/>
      <c r="K51" s="29"/>
      <c r="L51" s="29"/>
      <c r="M51" s="29"/>
      <c r="N51" s="29"/>
    </row>
    <row r="52" spans="2:14" ht="20.100000000000001" customHeight="1" x14ac:dyDescent="0.2">
      <c r="B52" s="29"/>
      <c r="C52" s="29" t="s">
        <v>168</v>
      </c>
      <c r="D52" s="29"/>
      <c r="E52" s="29"/>
      <c r="F52" s="29"/>
      <c r="G52" s="235"/>
      <c r="H52" s="235"/>
      <c r="I52" s="235"/>
      <c r="J52" s="235"/>
      <c r="K52" s="29"/>
      <c r="L52" s="226"/>
      <c r="M52" s="226"/>
      <c r="N52" s="29"/>
    </row>
    <row r="53" spans="2:14" ht="20.100000000000001" customHeight="1" x14ac:dyDescent="0.2">
      <c r="B53" s="29"/>
      <c r="C53" s="29" t="s">
        <v>59</v>
      </c>
      <c r="D53" s="29"/>
      <c r="E53" s="29"/>
      <c r="F53" s="29"/>
      <c r="G53" s="232"/>
      <c r="H53" s="232"/>
      <c r="I53" s="232"/>
      <c r="J53" s="232"/>
      <c r="K53" s="42" t="s">
        <v>2</v>
      </c>
      <c r="L53" s="234"/>
      <c r="M53" s="234"/>
    </row>
    <row r="54" spans="2:14" ht="20.100000000000001" customHeight="1" x14ac:dyDescent="0.2">
      <c r="B54" s="29"/>
      <c r="C54" s="29"/>
      <c r="D54" s="29"/>
      <c r="E54" s="29"/>
      <c r="F54" s="29"/>
      <c r="G54" s="29"/>
      <c r="H54" s="29"/>
      <c r="I54" s="29"/>
      <c r="J54" s="29"/>
      <c r="K54" s="29"/>
      <c r="L54" s="29"/>
      <c r="M54" s="29"/>
      <c r="N54" s="29"/>
    </row>
    <row r="55" spans="2:14" ht="20.100000000000001" customHeight="1" x14ac:dyDescent="0.2">
      <c r="B55" s="29"/>
      <c r="C55" s="30" t="s">
        <v>56</v>
      </c>
      <c r="D55" s="30"/>
      <c r="E55" s="30"/>
      <c r="F55" s="30"/>
      <c r="G55" s="235"/>
      <c r="H55" s="235"/>
      <c r="I55" s="235"/>
      <c r="J55" s="235"/>
      <c r="K55" s="235"/>
      <c r="L55" s="235"/>
      <c r="M55" s="235"/>
    </row>
    <row r="56" spans="2:14" ht="20.100000000000001" customHeight="1" x14ac:dyDescent="0.25">
      <c r="B56" s="29"/>
      <c r="C56" s="30" t="s">
        <v>61</v>
      </c>
      <c r="D56" s="29"/>
      <c r="E56" s="43"/>
      <c r="F56" s="43"/>
      <c r="G56" s="237" t="s">
        <v>62</v>
      </c>
      <c r="H56" s="237"/>
      <c r="I56" s="237"/>
      <c r="J56" s="237"/>
      <c r="K56" s="237"/>
      <c r="L56" s="237"/>
      <c r="M56" s="237"/>
      <c r="N56" s="29"/>
    </row>
    <row r="57" spans="2:14" ht="20.100000000000001" customHeight="1" x14ac:dyDescent="0.25">
      <c r="B57" s="29"/>
      <c r="C57" s="30"/>
      <c r="D57" s="29"/>
      <c r="E57" s="43"/>
      <c r="F57" s="43"/>
      <c r="G57" s="30"/>
      <c r="H57" s="30"/>
      <c r="I57" s="30"/>
      <c r="J57" s="30"/>
      <c r="K57" s="30"/>
      <c r="L57" s="30"/>
      <c r="M57" s="30"/>
      <c r="N57" s="29"/>
    </row>
    <row r="58" spans="2:14" ht="15" x14ac:dyDescent="0.25">
      <c r="B58" s="29"/>
      <c r="C58" s="29"/>
      <c r="D58" s="29"/>
      <c r="E58" s="29"/>
      <c r="F58" s="29"/>
      <c r="G58" s="29"/>
      <c r="H58" s="29"/>
      <c r="I58" s="29"/>
      <c r="J58" s="44" t="s">
        <v>123</v>
      </c>
      <c r="K58" s="44"/>
      <c r="L58" s="45">
        <f>'Instruction Page'!$N$354</f>
        <v>46043</v>
      </c>
      <c r="M58" s="29"/>
      <c r="N58" s="29"/>
    </row>
    <row r="59" spans="2:14" ht="9.9499999999999993" customHeight="1" x14ac:dyDescent="0.2">
      <c r="B59" s="29"/>
      <c r="C59" s="29"/>
      <c r="D59" s="29"/>
      <c r="E59" s="29"/>
      <c r="F59" s="29"/>
      <c r="G59" s="29"/>
      <c r="H59" s="29"/>
      <c r="I59" s="29"/>
      <c r="J59" s="29"/>
      <c r="K59" s="29"/>
      <c r="L59" s="29"/>
      <c r="M59" s="29"/>
      <c r="N59" s="29"/>
    </row>
  </sheetData>
  <sheetProtection algorithmName="SHA-512" hashValue="xHDuktLK5uvV9oSIJDpYc0rmygFZFPfiauuj+CENKLxuVzoWCQ1jvjMCscB49x7gi2etf/ntU2W4Z2BEL93dxQ==" saltValue="oNlRoIz8d5uHXnYs5gnGHQ==" spinCount="100000" sheet="1" objects="1" scenarios="1"/>
  <mergeCells count="35">
    <mergeCell ref="B1:N1"/>
    <mergeCell ref="G56:M56"/>
    <mergeCell ref="D14:E14"/>
    <mergeCell ref="D16:E16"/>
    <mergeCell ref="F16:M16"/>
    <mergeCell ref="D19:L20"/>
    <mergeCell ref="F36:L37"/>
    <mergeCell ref="E32:H32"/>
    <mergeCell ref="E28:H28"/>
    <mergeCell ref="E22:H22"/>
    <mergeCell ref="D12:E12"/>
    <mergeCell ref="F12:M12"/>
    <mergeCell ref="D6:E6"/>
    <mergeCell ref="F6:M6"/>
    <mergeCell ref="D10:E10"/>
    <mergeCell ref="G52:J52"/>
    <mergeCell ref="L53:M53"/>
    <mergeCell ref="G55:M55"/>
    <mergeCell ref="G53:J53"/>
    <mergeCell ref="D11:E11"/>
    <mergeCell ref="D9:E9"/>
    <mergeCell ref="F10:M10"/>
    <mergeCell ref="F11:M11"/>
    <mergeCell ref="C3:M4"/>
    <mergeCell ref="L52:M52"/>
    <mergeCell ref="D13:E13"/>
    <mergeCell ref="F13:M13"/>
    <mergeCell ref="F17:M17"/>
    <mergeCell ref="D17:E17"/>
    <mergeCell ref="F14:M14"/>
    <mergeCell ref="D7:E7"/>
    <mergeCell ref="D8:E8"/>
    <mergeCell ref="F7:M7"/>
    <mergeCell ref="F8:M8"/>
    <mergeCell ref="F9:M9"/>
  </mergeCells>
  <dataValidations count="1">
    <dataValidation type="list" allowBlank="1" showInputMessage="1" showErrorMessage="1" sqref="F15" xr:uid="{C0F7512B-285A-4DAC-85A1-7F21CAD1ED82}">
      <formula1>"1st, 2nd, 3rd, 4th, 5th, 6th, 7th, 8th, 9th, 10th, 11th, 12th, 13th, 14th, 15th"</formula1>
    </dataValidation>
  </dataValidations>
  <pageMargins left="0.25" right="0.25" top="0.75" bottom="0.75" header="0.3" footer="0.3"/>
  <pageSetup scale="78" orientation="portrait" r:id="rId1"/>
  <headerFooter>
    <oddFooter>&amp;L&amp;F&amp;C&amp;P of &amp;N&amp;R&amp;D</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028" r:id="rId4" name="Check Box 4">
              <controlPr defaultSize="0" autoFill="0" autoLine="0" autoPict="0">
                <anchor moveWithCells="1">
                  <from>
                    <xdr:col>4</xdr:col>
                    <xdr:colOff>85725</xdr:colOff>
                    <xdr:row>22</xdr:row>
                    <xdr:rowOff>190500</xdr:rowOff>
                  </from>
                  <to>
                    <xdr:col>4</xdr:col>
                    <xdr:colOff>971550</xdr:colOff>
                    <xdr:row>23</xdr:row>
                    <xdr:rowOff>171450</xdr:rowOff>
                  </to>
                </anchor>
              </controlPr>
            </control>
          </mc:Choice>
        </mc:AlternateContent>
        <mc:AlternateContent xmlns:mc="http://schemas.openxmlformats.org/markup-compatibility/2006">
          <mc:Choice Requires="x14">
            <control shapeId="1030" r:id="rId5" name="Check Box 6">
              <controlPr defaultSize="0" autoFill="0" autoLine="0" autoPict="0">
                <anchor moveWithCells="1">
                  <from>
                    <xdr:col>4</xdr:col>
                    <xdr:colOff>85725</xdr:colOff>
                    <xdr:row>25</xdr:row>
                    <xdr:rowOff>0</xdr:rowOff>
                  </from>
                  <to>
                    <xdr:col>4</xdr:col>
                    <xdr:colOff>904875</xdr:colOff>
                    <xdr:row>25</xdr:row>
                    <xdr:rowOff>171450</xdr:rowOff>
                  </to>
                </anchor>
              </controlPr>
            </control>
          </mc:Choice>
        </mc:AlternateContent>
        <mc:AlternateContent xmlns:mc="http://schemas.openxmlformats.org/markup-compatibility/2006">
          <mc:Choice Requires="x14">
            <control shapeId="1032" r:id="rId6" name="Check Box 8">
              <controlPr defaultSize="0" autoFill="0" autoLine="0" autoPict="0">
                <anchor moveWithCells="1">
                  <from>
                    <xdr:col>4</xdr:col>
                    <xdr:colOff>85725</xdr:colOff>
                    <xdr:row>33</xdr:row>
                    <xdr:rowOff>0</xdr:rowOff>
                  </from>
                  <to>
                    <xdr:col>4</xdr:col>
                    <xdr:colOff>904875</xdr:colOff>
                    <xdr:row>33</xdr:row>
                    <xdr:rowOff>171450</xdr:rowOff>
                  </to>
                </anchor>
              </controlPr>
            </control>
          </mc:Choice>
        </mc:AlternateContent>
        <mc:AlternateContent xmlns:mc="http://schemas.openxmlformats.org/markup-compatibility/2006">
          <mc:Choice Requires="x14">
            <control shapeId="1034" r:id="rId7" name="Check Box 10">
              <controlPr defaultSize="0" autoFill="0" autoLine="0" autoPict="0">
                <anchor moveWithCells="1">
                  <from>
                    <xdr:col>4</xdr:col>
                    <xdr:colOff>85725</xdr:colOff>
                    <xdr:row>35</xdr:row>
                    <xdr:rowOff>0</xdr:rowOff>
                  </from>
                  <to>
                    <xdr:col>4</xdr:col>
                    <xdr:colOff>904875</xdr:colOff>
                    <xdr:row>35</xdr:row>
                    <xdr:rowOff>171450</xdr:rowOff>
                  </to>
                </anchor>
              </controlPr>
            </control>
          </mc:Choice>
        </mc:AlternateContent>
        <mc:AlternateContent xmlns:mc="http://schemas.openxmlformats.org/markup-compatibility/2006">
          <mc:Choice Requires="x14">
            <control shapeId="1036" r:id="rId8" name="Check Box 12">
              <controlPr defaultSize="0" autoFill="0" autoLine="0" autoPict="0">
                <anchor moveWithCells="1">
                  <from>
                    <xdr:col>4</xdr:col>
                    <xdr:colOff>85725</xdr:colOff>
                    <xdr:row>38</xdr:row>
                    <xdr:rowOff>0</xdr:rowOff>
                  </from>
                  <to>
                    <xdr:col>4</xdr:col>
                    <xdr:colOff>904875</xdr:colOff>
                    <xdr:row>38</xdr:row>
                    <xdr:rowOff>171450</xdr:rowOff>
                  </to>
                </anchor>
              </controlPr>
            </control>
          </mc:Choice>
        </mc:AlternateContent>
        <mc:AlternateContent xmlns:mc="http://schemas.openxmlformats.org/markup-compatibility/2006">
          <mc:Choice Requires="x14">
            <control shapeId="1038" r:id="rId9" name="Check Box 14">
              <controlPr defaultSize="0" autoFill="0" autoLine="0" autoPict="0">
                <anchor moveWithCells="1">
                  <from>
                    <xdr:col>4</xdr:col>
                    <xdr:colOff>85725</xdr:colOff>
                    <xdr:row>40</xdr:row>
                    <xdr:rowOff>0</xdr:rowOff>
                  </from>
                  <to>
                    <xdr:col>4</xdr:col>
                    <xdr:colOff>904875</xdr:colOff>
                    <xdr:row>40</xdr:row>
                    <xdr:rowOff>171450</xdr:rowOff>
                  </to>
                </anchor>
              </controlPr>
            </control>
          </mc:Choice>
        </mc:AlternateContent>
        <mc:AlternateContent xmlns:mc="http://schemas.openxmlformats.org/markup-compatibility/2006">
          <mc:Choice Requires="x14">
            <control shapeId="1040" r:id="rId10" name="Check Box 16">
              <controlPr defaultSize="0" autoFill="0" autoLine="0" autoPict="0">
                <anchor moveWithCells="1">
                  <from>
                    <xdr:col>4</xdr:col>
                    <xdr:colOff>85725</xdr:colOff>
                    <xdr:row>42</xdr:row>
                    <xdr:rowOff>0</xdr:rowOff>
                  </from>
                  <to>
                    <xdr:col>4</xdr:col>
                    <xdr:colOff>904875</xdr:colOff>
                    <xdr:row>42</xdr:row>
                    <xdr:rowOff>171450</xdr:rowOff>
                  </to>
                </anchor>
              </controlPr>
            </control>
          </mc:Choice>
        </mc:AlternateContent>
        <mc:AlternateContent xmlns:mc="http://schemas.openxmlformats.org/markup-compatibility/2006">
          <mc:Choice Requires="x14">
            <control shapeId="1041" r:id="rId11" name="Check Box 17">
              <controlPr defaultSize="0" autoFill="0" autoLine="0" autoPict="0">
                <anchor moveWithCells="1">
                  <from>
                    <xdr:col>4</xdr:col>
                    <xdr:colOff>85725</xdr:colOff>
                    <xdr:row>44</xdr:row>
                    <xdr:rowOff>0</xdr:rowOff>
                  </from>
                  <to>
                    <xdr:col>4</xdr:col>
                    <xdr:colOff>904875</xdr:colOff>
                    <xdr:row>44</xdr:row>
                    <xdr:rowOff>171450</xdr:rowOff>
                  </to>
                </anchor>
              </controlPr>
            </control>
          </mc:Choice>
        </mc:AlternateContent>
        <mc:AlternateContent xmlns:mc="http://schemas.openxmlformats.org/markup-compatibility/2006">
          <mc:Choice Requires="x14">
            <control shapeId="1043" r:id="rId12" name="Check Box 19">
              <controlPr defaultSize="0" autoFill="0" autoLine="0" autoPict="0">
                <anchor moveWithCells="1">
                  <from>
                    <xdr:col>4</xdr:col>
                    <xdr:colOff>85725</xdr:colOff>
                    <xdr:row>46</xdr:row>
                    <xdr:rowOff>0</xdr:rowOff>
                  </from>
                  <to>
                    <xdr:col>4</xdr:col>
                    <xdr:colOff>904875</xdr:colOff>
                    <xdr:row>46</xdr:row>
                    <xdr:rowOff>171450</xdr:rowOff>
                  </to>
                </anchor>
              </controlPr>
            </control>
          </mc:Choice>
        </mc:AlternateContent>
        <mc:AlternateContent xmlns:mc="http://schemas.openxmlformats.org/markup-compatibility/2006">
          <mc:Choice Requires="x14">
            <control shapeId="1045" r:id="rId13" name="Check Box 21">
              <controlPr defaultSize="0" autoFill="0" autoLine="0" autoPict="0">
                <anchor moveWithCells="1">
                  <from>
                    <xdr:col>4</xdr:col>
                    <xdr:colOff>85725</xdr:colOff>
                    <xdr:row>48</xdr:row>
                    <xdr:rowOff>0</xdr:rowOff>
                  </from>
                  <to>
                    <xdr:col>4</xdr:col>
                    <xdr:colOff>904875</xdr:colOff>
                    <xdr:row>48</xdr:row>
                    <xdr:rowOff>171450</xdr:rowOff>
                  </to>
                </anchor>
              </controlPr>
            </control>
          </mc:Choice>
        </mc:AlternateContent>
        <mc:AlternateContent xmlns:mc="http://schemas.openxmlformats.org/markup-compatibility/2006">
          <mc:Choice Requires="x14">
            <control shapeId="1046" r:id="rId14" name="Check Box 22">
              <controlPr defaultSize="0" autoFill="0" autoLine="0" autoPict="0">
                <anchor moveWithCells="1">
                  <from>
                    <xdr:col>4</xdr:col>
                    <xdr:colOff>85725</xdr:colOff>
                    <xdr:row>29</xdr:row>
                    <xdr:rowOff>0</xdr:rowOff>
                  </from>
                  <to>
                    <xdr:col>4</xdr:col>
                    <xdr:colOff>904875</xdr:colOff>
                    <xdr:row>29</xdr:row>
                    <xdr:rowOff>171450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312A1-7CCD-4B12-9F89-3121F3C49529}">
  <dimension ref="A1:Q108"/>
  <sheetViews>
    <sheetView view="pageBreakPreview" zoomScale="80" zoomScaleNormal="100" zoomScaleSheetLayoutView="80" workbookViewId="0">
      <pane ySplit="17" topLeftCell="A18" activePane="bottomLeft" state="frozenSplit"/>
      <selection activeCell="D15" sqref="D15"/>
      <selection pane="bottomLeft" activeCell="K13" sqref="K13"/>
    </sheetView>
  </sheetViews>
  <sheetFormatPr defaultColWidth="9.140625" defaultRowHeight="14.25" x14ac:dyDescent="0.2"/>
  <cols>
    <col min="1" max="1" width="1.5703125" style="1" customWidth="1"/>
    <col min="2" max="2" width="9.140625" style="1"/>
    <col min="3" max="3" width="70.140625" style="1" customWidth="1"/>
    <col min="4" max="4" width="10.5703125" style="1" customWidth="1"/>
    <col min="5" max="5" width="13.140625" style="1" customWidth="1"/>
    <col min="6" max="6" width="15.85546875" style="1" customWidth="1"/>
    <col min="7" max="7" width="18.7109375" style="1" customWidth="1"/>
    <col min="8" max="8" width="13" style="1" customWidth="1"/>
    <col min="9" max="9" width="13.5703125" style="1" customWidth="1"/>
    <col min="10" max="10" width="19.7109375" style="1" customWidth="1"/>
    <col min="11" max="11" width="9.140625" style="1"/>
    <col min="12" max="15" width="18.7109375" style="1" customWidth="1"/>
    <col min="16" max="16" width="6" style="1" customWidth="1"/>
    <col min="17" max="17" width="25.7109375" style="1" customWidth="1"/>
    <col min="18" max="18" width="12.140625" style="1" customWidth="1"/>
    <col min="19" max="16384" width="9.140625" style="1"/>
  </cols>
  <sheetData>
    <row r="1" spans="2:16" s="46" customFormat="1" ht="18" customHeight="1" thickBot="1" x14ac:dyDescent="0.3">
      <c r="B1" s="245" t="s">
        <v>90</v>
      </c>
      <c r="C1" s="245"/>
      <c r="D1" s="245"/>
      <c r="E1" s="245"/>
      <c r="F1" s="245"/>
      <c r="G1" s="245"/>
      <c r="H1" s="245"/>
      <c r="I1" s="245"/>
      <c r="J1" s="245"/>
      <c r="K1" s="245"/>
      <c r="L1" s="245"/>
      <c r="M1" s="245"/>
      <c r="N1" s="245"/>
      <c r="O1" s="245"/>
      <c r="P1" s="245"/>
    </row>
    <row r="2" spans="2:16" s="46" customFormat="1" ht="15" customHeight="1" x14ac:dyDescent="0.25">
      <c r="C2" s="47"/>
    </row>
    <row r="3" spans="2:16" s="48" customFormat="1" ht="15" customHeight="1" x14ac:dyDescent="0.25">
      <c r="B3" s="243" t="s">
        <v>57</v>
      </c>
      <c r="C3" s="243"/>
      <c r="D3" s="243"/>
      <c r="E3" s="243"/>
      <c r="F3" s="243"/>
      <c r="G3" s="243"/>
      <c r="H3" s="243"/>
      <c r="I3" s="243"/>
      <c r="J3" s="243"/>
    </row>
    <row r="4" spans="2:16" s="48" customFormat="1" ht="15" x14ac:dyDescent="0.2">
      <c r="B4" s="244" t="s">
        <v>192</v>
      </c>
      <c r="C4" s="244"/>
      <c r="D4" s="244"/>
      <c r="E4" s="244"/>
      <c r="F4" s="244"/>
      <c r="G4" s="244"/>
      <c r="H4" s="244"/>
      <c r="I4" s="244"/>
      <c r="J4" s="244"/>
    </row>
    <row r="5" spans="2:16" s="48" customFormat="1" ht="15" x14ac:dyDescent="0.2">
      <c r="B5" s="49" t="s">
        <v>76</v>
      </c>
      <c r="C5" s="49"/>
      <c r="D5" s="49"/>
      <c r="E5" s="49"/>
      <c r="F5" s="49"/>
      <c r="G5" s="49"/>
      <c r="H5" s="49"/>
      <c r="I5" s="49"/>
      <c r="J5" s="49"/>
    </row>
    <row r="6" spans="2:16" s="48" customFormat="1" ht="15" x14ac:dyDescent="0.2">
      <c r="B6" s="49"/>
      <c r="C6" s="49"/>
      <c r="D6" s="49"/>
      <c r="E6" s="49"/>
      <c r="F6" s="49"/>
      <c r="G6" s="49"/>
      <c r="H6" s="49"/>
      <c r="I6" s="49"/>
      <c r="J6" s="49"/>
    </row>
    <row r="7" spans="2:16" s="48" customFormat="1" ht="15.75" x14ac:dyDescent="0.25">
      <c r="B7" s="49" t="s">
        <v>58</v>
      </c>
      <c r="C7" s="49"/>
      <c r="D7" s="49"/>
      <c r="E7" s="49"/>
      <c r="F7" s="49"/>
      <c r="G7" s="49"/>
      <c r="H7" s="49"/>
      <c r="I7" s="49"/>
      <c r="J7" s="49"/>
    </row>
    <row r="8" spans="2:16" s="48" customFormat="1" ht="15" x14ac:dyDescent="0.2">
      <c r="B8" s="49"/>
      <c r="C8" s="49"/>
      <c r="D8" s="49"/>
      <c r="E8" s="49"/>
      <c r="F8" s="49"/>
      <c r="G8" s="49"/>
      <c r="H8" s="49"/>
      <c r="I8" s="49"/>
      <c r="J8" s="49"/>
    </row>
    <row r="9" spans="2:16" s="50" customFormat="1" ht="15.75" x14ac:dyDescent="0.25">
      <c r="B9" s="51" t="s">
        <v>79</v>
      </c>
      <c r="C9" s="51"/>
      <c r="D9" s="52"/>
      <c r="E9" s="52"/>
      <c r="F9" s="33"/>
      <c r="G9" s="51"/>
      <c r="H9" s="51"/>
      <c r="I9" s="51"/>
      <c r="J9" s="51"/>
      <c r="K9" s="51"/>
    </row>
    <row r="10" spans="2:16" s="53" customFormat="1" ht="24.95" customHeight="1" x14ac:dyDescent="0.25">
      <c r="B10" s="251" t="s">
        <v>132</v>
      </c>
      <c r="C10" s="251"/>
      <c r="D10" s="251"/>
      <c r="E10" s="251"/>
      <c r="F10" s="251"/>
      <c r="G10" s="55"/>
      <c r="I10" s="54"/>
      <c r="J10" s="54"/>
      <c r="K10" s="54"/>
      <c r="L10" s="56"/>
    </row>
    <row r="11" spans="2:16" s="53" customFormat="1" ht="24.95" customHeight="1" x14ac:dyDescent="0.25">
      <c r="B11" s="249" t="s">
        <v>77</v>
      </c>
      <c r="C11" s="250"/>
      <c r="D11" s="57"/>
      <c r="E11" s="58"/>
      <c r="F11" s="54"/>
      <c r="G11" s="54"/>
      <c r="H11" s="54"/>
      <c r="I11" s="54"/>
      <c r="J11" s="54"/>
      <c r="K11" s="54"/>
      <c r="L11" s="56"/>
    </row>
    <row r="12" spans="2:16" s="53" customFormat="1" ht="24.95" customHeight="1" x14ac:dyDescent="0.25">
      <c r="B12" s="251" t="s">
        <v>133</v>
      </c>
      <c r="C12" s="251"/>
      <c r="D12" s="251"/>
      <c r="E12" s="251"/>
      <c r="F12" s="251"/>
      <c r="G12" s="251"/>
      <c r="H12" s="54"/>
      <c r="I12" s="54"/>
      <c r="J12" s="54"/>
      <c r="K12" s="54"/>
      <c r="L12" s="56"/>
      <c r="M12" s="56"/>
    </row>
    <row r="13" spans="2:16" s="56" customFormat="1" ht="24.95" customHeight="1" x14ac:dyDescent="0.25">
      <c r="B13" s="251" t="s">
        <v>134</v>
      </c>
      <c r="C13" s="251"/>
      <c r="D13" s="251"/>
      <c r="E13" s="251"/>
      <c r="F13" s="251"/>
      <c r="G13" s="251"/>
      <c r="H13" s="251"/>
      <c r="I13" s="251"/>
      <c r="J13" s="251"/>
      <c r="K13" s="54"/>
    </row>
    <row r="14" spans="2:16" s="53" customFormat="1" ht="24.95" customHeight="1" x14ac:dyDescent="0.25">
      <c r="B14" s="251" t="s">
        <v>193</v>
      </c>
      <c r="C14" s="251"/>
      <c r="D14" s="251"/>
      <c r="E14" s="251"/>
      <c r="F14" s="251"/>
      <c r="G14" s="251"/>
      <c r="H14" s="251"/>
      <c r="I14" s="251"/>
      <c r="J14" s="251"/>
      <c r="K14" s="251"/>
      <c r="L14" s="251"/>
      <c r="M14" s="251"/>
      <c r="N14" s="251"/>
    </row>
    <row r="15" spans="2:16" s="53" customFormat="1" ht="24.95" customHeight="1" x14ac:dyDescent="0.25">
      <c r="B15" s="252" t="s">
        <v>164</v>
      </c>
      <c r="C15" s="252"/>
      <c r="D15" s="252"/>
      <c r="E15" s="252"/>
      <c r="F15" s="252"/>
      <c r="G15" s="252"/>
      <c r="H15" s="252"/>
      <c r="I15" s="252"/>
      <c r="J15" s="252"/>
      <c r="K15" s="2"/>
      <c r="L15" s="2"/>
      <c r="M15" s="54"/>
      <c r="N15" s="54"/>
    </row>
    <row r="16" spans="2:16" s="53" customFormat="1" ht="24.95" customHeight="1" x14ac:dyDescent="0.25">
      <c r="B16" s="249" t="s">
        <v>169</v>
      </c>
      <c r="C16" s="249"/>
      <c r="D16" s="249"/>
      <c r="E16" s="249"/>
      <c r="F16" s="249"/>
      <c r="G16" s="249"/>
      <c r="H16" s="249"/>
      <c r="I16" s="249"/>
      <c r="J16" s="249"/>
      <c r="K16" s="249"/>
      <c r="L16" s="249"/>
      <c r="M16" s="249"/>
      <c r="N16" s="249"/>
    </row>
    <row r="17" spans="1:15" s="53" customFormat="1" ht="24.95" customHeight="1" thickBot="1" x14ac:dyDescent="0.3">
      <c r="B17" s="241" t="s">
        <v>191</v>
      </c>
      <c r="C17" s="241"/>
      <c r="D17" s="241"/>
      <c r="E17" s="54"/>
      <c r="F17" s="54"/>
      <c r="G17" s="54"/>
      <c r="H17" s="54"/>
      <c r="I17" s="54"/>
      <c r="J17" s="54"/>
      <c r="K17" s="54"/>
      <c r="L17" s="56"/>
      <c r="M17" s="56"/>
    </row>
    <row r="18" spans="1:15" s="60" customFormat="1" ht="24.95" customHeight="1" thickBot="1" x14ac:dyDescent="0.35">
      <c r="A18" s="59"/>
      <c r="B18" s="246" t="s">
        <v>78</v>
      </c>
      <c r="C18" s="247"/>
      <c r="D18" s="247"/>
      <c r="E18" s="247"/>
      <c r="F18" s="247"/>
      <c r="G18" s="247"/>
      <c r="H18" s="247"/>
      <c r="I18" s="247"/>
      <c r="J18" s="248"/>
      <c r="L18" s="246" t="s">
        <v>47</v>
      </c>
      <c r="M18" s="247"/>
      <c r="N18" s="247"/>
      <c r="O18" s="248"/>
    </row>
    <row r="19" spans="1:15" ht="60" customHeight="1" thickBot="1" x14ac:dyDescent="0.3">
      <c r="B19" s="61" t="s">
        <v>50</v>
      </c>
      <c r="C19" s="62" t="s">
        <v>28</v>
      </c>
      <c r="D19" s="62" t="s">
        <v>29</v>
      </c>
      <c r="E19" s="62" t="s">
        <v>31</v>
      </c>
      <c r="F19" s="63" t="s">
        <v>30</v>
      </c>
      <c r="G19" s="64" t="s">
        <v>16</v>
      </c>
      <c r="H19" s="65" t="s">
        <v>43</v>
      </c>
      <c r="I19" s="66" t="s">
        <v>42</v>
      </c>
      <c r="J19" s="20" t="s">
        <v>41</v>
      </c>
      <c r="L19" s="67" t="s">
        <v>24</v>
      </c>
      <c r="M19" s="68" t="s">
        <v>22</v>
      </c>
      <c r="N19" s="67" t="s">
        <v>23</v>
      </c>
      <c r="O19" s="67" t="s">
        <v>21</v>
      </c>
    </row>
    <row r="20" spans="1:15" ht="24.95" customHeight="1" x14ac:dyDescent="0.25">
      <c r="B20" s="4"/>
      <c r="C20" s="35"/>
      <c r="D20" s="5"/>
      <c r="E20" s="5"/>
      <c r="F20" s="6"/>
      <c r="G20" s="6"/>
      <c r="H20" s="17"/>
      <c r="I20" s="69" t="str">
        <f>IF($H20="I","(1)",IF($H20="S","(1)",IF($H20="MP","(2)",IF($H20="CM","(3)"," "))))</f>
        <v xml:space="preserve"> </v>
      </c>
      <c r="J20" s="13"/>
      <c r="L20" s="21" t="str">
        <f>IF($H20="I",$J20,"")</f>
        <v/>
      </c>
      <c r="M20" s="21" t="str">
        <f>IF($H20="S",$J20,"")</f>
        <v/>
      </c>
      <c r="N20" s="22" t="str">
        <f>IF($H20="MP",$J20,"")</f>
        <v/>
      </c>
      <c r="O20" s="22" t="str">
        <f>IF($H20="CM",$J20,"")</f>
        <v/>
      </c>
    </row>
    <row r="21" spans="1:15" ht="24.95" customHeight="1" x14ac:dyDescent="0.25">
      <c r="B21" s="7"/>
      <c r="C21" s="36"/>
      <c r="D21" s="8"/>
      <c r="E21" s="8"/>
      <c r="F21" s="9"/>
      <c r="G21" s="9"/>
      <c r="H21" s="18"/>
      <c r="I21" s="69" t="str">
        <f t="shared" ref="I21:I39" si="0">IF($H21="S","(1)",IF($H21="I","(1)",IF($H21="CM","(2)",IF($H21="MP","(3)"," "))))</f>
        <v xml:space="preserve"> </v>
      </c>
      <c r="J21" s="14"/>
      <c r="L21" s="23" t="str">
        <f t="shared" ref="L21:L39" si="1">IF($H21="I",$J21,"")</f>
        <v/>
      </c>
      <c r="M21" s="23" t="str">
        <f t="shared" ref="M21:M39" si="2">IF($H21="S",$J21,"")</f>
        <v/>
      </c>
      <c r="N21" s="24" t="str">
        <f t="shared" ref="N21:N39" si="3">IF($H21="MP",$J21,"")</f>
        <v/>
      </c>
      <c r="O21" s="24" t="str">
        <f t="shared" ref="O21:O39" si="4">IF($H21="CM",$J21,"")</f>
        <v/>
      </c>
    </row>
    <row r="22" spans="1:15" ht="24.95" customHeight="1" x14ac:dyDescent="0.25">
      <c r="B22" s="7"/>
      <c r="C22" s="36"/>
      <c r="D22" s="8"/>
      <c r="E22" s="8"/>
      <c r="F22" s="9"/>
      <c r="G22" s="9"/>
      <c r="H22" s="18"/>
      <c r="I22" s="69" t="str">
        <f t="shared" si="0"/>
        <v xml:space="preserve"> </v>
      </c>
      <c r="J22" s="14"/>
      <c r="L22" s="25" t="str">
        <f t="shared" si="1"/>
        <v/>
      </c>
      <c r="M22" s="25" t="str">
        <f t="shared" si="2"/>
        <v/>
      </c>
      <c r="N22" s="26" t="str">
        <f t="shared" si="3"/>
        <v/>
      </c>
      <c r="O22" s="26" t="str">
        <f t="shared" si="4"/>
        <v/>
      </c>
    </row>
    <row r="23" spans="1:15" ht="24.95" customHeight="1" x14ac:dyDescent="0.25">
      <c r="B23" s="7"/>
      <c r="C23" s="36"/>
      <c r="D23" s="8"/>
      <c r="E23" s="8"/>
      <c r="F23" s="9"/>
      <c r="G23" s="9"/>
      <c r="H23" s="18"/>
      <c r="I23" s="69" t="str">
        <f t="shared" si="0"/>
        <v xml:space="preserve"> </v>
      </c>
      <c r="J23" s="14"/>
      <c r="L23" s="25" t="str">
        <f t="shared" si="1"/>
        <v/>
      </c>
      <c r="M23" s="25" t="str">
        <f t="shared" si="2"/>
        <v/>
      </c>
      <c r="N23" s="26" t="str">
        <f t="shared" si="3"/>
        <v/>
      </c>
      <c r="O23" s="26" t="str">
        <f t="shared" si="4"/>
        <v/>
      </c>
    </row>
    <row r="24" spans="1:15" ht="24.95" customHeight="1" x14ac:dyDescent="0.25">
      <c r="B24" s="7"/>
      <c r="C24" s="36"/>
      <c r="D24" s="8"/>
      <c r="E24" s="8"/>
      <c r="F24" s="9"/>
      <c r="G24" s="9"/>
      <c r="H24" s="18"/>
      <c r="I24" s="69" t="str">
        <f t="shared" si="0"/>
        <v xml:space="preserve"> </v>
      </c>
      <c r="J24" s="14"/>
      <c r="L24" s="25" t="str">
        <f t="shared" si="1"/>
        <v/>
      </c>
      <c r="M24" s="25" t="str">
        <f t="shared" si="2"/>
        <v/>
      </c>
      <c r="N24" s="26" t="str">
        <f t="shared" si="3"/>
        <v/>
      </c>
      <c r="O24" s="26" t="str">
        <f t="shared" si="4"/>
        <v/>
      </c>
    </row>
    <row r="25" spans="1:15" ht="24.95" customHeight="1" x14ac:dyDescent="0.25">
      <c r="B25" s="7"/>
      <c r="C25" s="36"/>
      <c r="D25" s="8"/>
      <c r="E25" s="8"/>
      <c r="F25" s="9"/>
      <c r="G25" s="9"/>
      <c r="H25" s="18"/>
      <c r="I25" s="69" t="str">
        <f t="shared" si="0"/>
        <v xml:space="preserve"> </v>
      </c>
      <c r="J25" s="14"/>
      <c r="L25" s="25" t="str">
        <f t="shared" si="1"/>
        <v/>
      </c>
      <c r="M25" s="25" t="str">
        <f t="shared" si="2"/>
        <v/>
      </c>
      <c r="N25" s="26" t="str">
        <f t="shared" si="3"/>
        <v/>
      </c>
      <c r="O25" s="26" t="str">
        <f t="shared" si="4"/>
        <v/>
      </c>
    </row>
    <row r="26" spans="1:15" ht="24.95" customHeight="1" x14ac:dyDescent="0.25">
      <c r="B26" s="7"/>
      <c r="C26" s="36"/>
      <c r="D26" s="8"/>
      <c r="E26" s="8"/>
      <c r="F26" s="9"/>
      <c r="G26" s="9"/>
      <c r="H26" s="18"/>
      <c r="I26" s="69" t="str">
        <f t="shared" si="0"/>
        <v xml:space="preserve"> </v>
      </c>
      <c r="J26" s="14"/>
      <c r="L26" s="25" t="str">
        <f t="shared" si="1"/>
        <v/>
      </c>
      <c r="M26" s="25" t="str">
        <f t="shared" si="2"/>
        <v/>
      </c>
      <c r="N26" s="26" t="str">
        <f t="shared" si="3"/>
        <v/>
      </c>
      <c r="O26" s="26" t="str">
        <f t="shared" si="4"/>
        <v/>
      </c>
    </row>
    <row r="27" spans="1:15" ht="24.95" customHeight="1" x14ac:dyDescent="0.25">
      <c r="B27" s="7"/>
      <c r="C27" s="36"/>
      <c r="D27" s="8"/>
      <c r="E27" s="8"/>
      <c r="F27" s="9"/>
      <c r="G27" s="9"/>
      <c r="H27" s="18"/>
      <c r="I27" s="69" t="str">
        <f t="shared" si="0"/>
        <v xml:space="preserve"> </v>
      </c>
      <c r="J27" s="14"/>
      <c r="L27" s="25" t="str">
        <f t="shared" si="1"/>
        <v/>
      </c>
      <c r="M27" s="25" t="str">
        <f t="shared" si="2"/>
        <v/>
      </c>
      <c r="N27" s="26" t="str">
        <f t="shared" si="3"/>
        <v/>
      </c>
      <c r="O27" s="26" t="str">
        <f t="shared" si="4"/>
        <v/>
      </c>
    </row>
    <row r="28" spans="1:15" ht="24.95" customHeight="1" x14ac:dyDescent="0.25">
      <c r="B28" s="7"/>
      <c r="C28" s="36"/>
      <c r="D28" s="8"/>
      <c r="E28" s="8"/>
      <c r="F28" s="9"/>
      <c r="G28" s="9"/>
      <c r="H28" s="18"/>
      <c r="I28" s="69" t="str">
        <f t="shared" si="0"/>
        <v xml:space="preserve"> </v>
      </c>
      <c r="J28" s="14"/>
      <c r="L28" s="25" t="str">
        <f t="shared" si="1"/>
        <v/>
      </c>
      <c r="M28" s="25" t="str">
        <f t="shared" si="2"/>
        <v/>
      </c>
      <c r="N28" s="26" t="str">
        <f t="shared" si="3"/>
        <v/>
      </c>
      <c r="O28" s="26" t="str">
        <f t="shared" si="4"/>
        <v/>
      </c>
    </row>
    <row r="29" spans="1:15" ht="24.95" customHeight="1" x14ac:dyDescent="0.25">
      <c r="B29" s="7"/>
      <c r="C29" s="36"/>
      <c r="D29" s="8"/>
      <c r="E29" s="8"/>
      <c r="F29" s="9"/>
      <c r="G29" s="9"/>
      <c r="H29" s="18"/>
      <c r="I29" s="69" t="str">
        <f t="shared" si="0"/>
        <v xml:space="preserve"> </v>
      </c>
      <c r="J29" s="14"/>
      <c r="L29" s="25" t="str">
        <f t="shared" si="1"/>
        <v/>
      </c>
      <c r="M29" s="25" t="str">
        <f t="shared" si="2"/>
        <v/>
      </c>
      <c r="N29" s="26" t="str">
        <f t="shared" si="3"/>
        <v/>
      </c>
      <c r="O29" s="26" t="str">
        <f t="shared" si="4"/>
        <v/>
      </c>
    </row>
    <row r="30" spans="1:15" ht="24.95" customHeight="1" x14ac:dyDescent="0.25">
      <c r="B30" s="7"/>
      <c r="C30" s="36"/>
      <c r="D30" s="8"/>
      <c r="E30" s="8"/>
      <c r="F30" s="9"/>
      <c r="G30" s="9"/>
      <c r="H30" s="18"/>
      <c r="I30" s="69" t="str">
        <f t="shared" si="0"/>
        <v xml:space="preserve"> </v>
      </c>
      <c r="J30" s="14"/>
      <c r="L30" s="25" t="str">
        <f t="shared" si="1"/>
        <v/>
      </c>
      <c r="M30" s="25" t="str">
        <f t="shared" si="2"/>
        <v/>
      </c>
      <c r="N30" s="26" t="str">
        <f t="shared" si="3"/>
        <v/>
      </c>
      <c r="O30" s="26" t="str">
        <f t="shared" si="4"/>
        <v/>
      </c>
    </row>
    <row r="31" spans="1:15" ht="24.95" customHeight="1" x14ac:dyDescent="0.25">
      <c r="B31" s="7"/>
      <c r="C31" s="36"/>
      <c r="D31" s="8"/>
      <c r="E31" s="8"/>
      <c r="F31" s="9"/>
      <c r="G31" s="9"/>
      <c r="H31" s="18"/>
      <c r="I31" s="69" t="str">
        <f t="shared" si="0"/>
        <v xml:space="preserve"> </v>
      </c>
      <c r="J31" s="14"/>
      <c r="L31" s="25" t="str">
        <f t="shared" si="1"/>
        <v/>
      </c>
      <c r="M31" s="25" t="str">
        <f t="shared" si="2"/>
        <v/>
      </c>
      <c r="N31" s="26" t="str">
        <f t="shared" si="3"/>
        <v/>
      </c>
      <c r="O31" s="26" t="str">
        <f t="shared" si="4"/>
        <v/>
      </c>
    </row>
    <row r="32" spans="1:15" ht="24.95" customHeight="1" x14ac:dyDescent="0.25">
      <c r="B32" s="7"/>
      <c r="C32" s="36"/>
      <c r="D32" s="8"/>
      <c r="E32" s="8"/>
      <c r="F32" s="9"/>
      <c r="G32" s="9"/>
      <c r="H32" s="18"/>
      <c r="I32" s="69" t="str">
        <f t="shared" si="0"/>
        <v xml:space="preserve"> </v>
      </c>
      <c r="J32" s="14"/>
      <c r="L32" s="25" t="str">
        <f t="shared" si="1"/>
        <v/>
      </c>
      <c r="M32" s="25" t="str">
        <f t="shared" si="2"/>
        <v/>
      </c>
      <c r="N32" s="26" t="str">
        <f t="shared" si="3"/>
        <v/>
      </c>
      <c r="O32" s="26" t="str">
        <f t="shared" si="4"/>
        <v/>
      </c>
    </row>
    <row r="33" spans="2:15" ht="24.95" customHeight="1" x14ac:dyDescent="0.25">
      <c r="B33" s="7"/>
      <c r="C33" s="36"/>
      <c r="D33" s="8"/>
      <c r="E33" s="8"/>
      <c r="F33" s="9"/>
      <c r="G33" s="9"/>
      <c r="H33" s="18"/>
      <c r="I33" s="69" t="str">
        <f t="shared" si="0"/>
        <v xml:space="preserve"> </v>
      </c>
      <c r="J33" s="15"/>
      <c r="L33" s="25" t="str">
        <f t="shared" si="1"/>
        <v/>
      </c>
      <c r="M33" s="25" t="str">
        <f t="shared" si="2"/>
        <v/>
      </c>
      <c r="N33" s="26" t="str">
        <f t="shared" si="3"/>
        <v/>
      </c>
      <c r="O33" s="26" t="str">
        <f t="shared" si="4"/>
        <v/>
      </c>
    </row>
    <row r="34" spans="2:15" ht="24.95" customHeight="1" x14ac:dyDescent="0.25">
      <c r="B34" s="7"/>
      <c r="C34" s="36"/>
      <c r="D34" s="8"/>
      <c r="E34" s="8"/>
      <c r="F34" s="9"/>
      <c r="G34" s="9"/>
      <c r="H34" s="18"/>
      <c r="I34" s="69" t="str">
        <f t="shared" si="0"/>
        <v xml:space="preserve"> </v>
      </c>
      <c r="J34" s="15"/>
      <c r="L34" s="25" t="str">
        <f t="shared" si="1"/>
        <v/>
      </c>
      <c r="M34" s="25" t="str">
        <f t="shared" si="2"/>
        <v/>
      </c>
      <c r="N34" s="26" t="str">
        <f t="shared" si="3"/>
        <v/>
      </c>
      <c r="O34" s="26" t="str">
        <f t="shared" si="4"/>
        <v/>
      </c>
    </row>
    <row r="35" spans="2:15" ht="24.95" customHeight="1" x14ac:dyDescent="0.25">
      <c r="B35" s="7"/>
      <c r="C35" s="36"/>
      <c r="D35" s="8"/>
      <c r="E35" s="8"/>
      <c r="F35" s="9"/>
      <c r="G35" s="9"/>
      <c r="H35" s="18"/>
      <c r="I35" s="69" t="str">
        <f t="shared" si="0"/>
        <v xml:space="preserve"> </v>
      </c>
      <c r="J35" s="14"/>
      <c r="L35" s="25" t="str">
        <f t="shared" si="1"/>
        <v/>
      </c>
      <c r="M35" s="25" t="str">
        <f t="shared" si="2"/>
        <v/>
      </c>
      <c r="N35" s="26" t="str">
        <f t="shared" si="3"/>
        <v/>
      </c>
      <c r="O35" s="26" t="str">
        <f t="shared" si="4"/>
        <v/>
      </c>
    </row>
    <row r="36" spans="2:15" ht="24.95" customHeight="1" x14ac:dyDescent="0.25">
      <c r="B36" s="7"/>
      <c r="C36" s="36"/>
      <c r="D36" s="8"/>
      <c r="E36" s="8"/>
      <c r="F36" s="9"/>
      <c r="G36" s="9"/>
      <c r="H36" s="18"/>
      <c r="I36" s="69" t="str">
        <f t="shared" si="0"/>
        <v xml:space="preserve"> </v>
      </c>
      <c r="J36" s="15"/>
      <c r="L36" s="25" t="str">
        <f t="shared" si="1"/>
        <v/>
      </c>
      <c r="M36" s="25" t="str">
        <f t="shared" si="2"/>
        <v/>
      </c>
      <c r="N36" s="26" t="str">
        <f t="shared" si="3"/>
        <v/>
      </c>
      <c r="O36" s="26" t="str">
        <f t="shared" si="4"/>
        <v/>
      </c>
    </row>
    <row r="37" spans="2:15" ht="24.95" customHeight="1" x14ac:dyDescent="0.25">
      <c r="B37" s="7"/>
      <c r="C37" s="36"/>
      <c r="D37" s="8"/>
      <c r="E37" s="8"/>
      <c r="F37" s="9"/>
      <c r="G37" s="9"/>
      <c r="H37" s="18"/>
      <c r="I37" s="69" t="str">
        <f t="shared" si="0"/>
        <v xml:space="preserve"> </v>
      </c>
      <c r="J37" s="15"/>
      <c r="L37" s="25" t="str">
        <f t="shared" si="1"/>
        <v/>
      </c>
      <c r="M37" s="25" t="str">
        <f t="shared" si="2"/>
        <v/>
      </c>
      <c r="N37" s="26" t="str">
        <f t="shared" si="3"/>
        <v/>
      </c>
      <c r="O37" s="26" t="str">
        <f t="shared" si="4"/>
        <v/>
      </c>
    </row>
    <row r="38" spans="2:15" ht="24.95" customHeight="1" x14ac:dyDescent="0.25">
      <c r="B38" s="7"/>
      <c r="C38" s="36"/>
      <c r="D38" s="8"/>
      <c r="E38" s="8"/>
      <c r="F38" s="9"/>
      <c r="G38" s="9"/>
      <c r="H38" s="18"/>
      <c r="I38" s="69" t="str">
        <f t="shared" si="0"/>
        <v xml:space="preserve"> </v>
      </c>
      <c r="J38" s="15"/>
      <c r="L38" s="25" t="str">
        <f t="shared" si="1"/>
        <v/>
      </c>
      <c r="M38" s="25" t="str">
        <f t="shared" si="2"/>
        <v/>
      </c>
      <c r="N38" s="26" t="str">
        <f t="shared" si="3"/>
        <v/>
      </c>
      <c r="O38" s="26" t="str">
        <f t="shared" si="4"/>
        <v/>
      </c>
    </row>
    <row r="39" spans="2:15" ht="24.95" customHeight="1" thickBot="1" x14ac:dyDescent="0.3">
      <c r="B39" s="10"/>
      <c r="C39" s="37"/>
      <c r="D39" s="11"/>
      <c r="E39" s="11"/>
      <c r="F39" s="12"/>
      <c r="G39" s="12"/>
      <c r="H39" s="19"/>
      <c r="I39" s="70" t="str">
        <f t="shared" si="0"/>
        <v xml:space="preserve"> </v>
      </c>
      <c r="J39" s="16"/>
      <c r="L39" s="27" t="str">
        <f t="shared" si="1"/>
        <v/>
      </c>
      <c r="M39" s="27" t="str">
        <f t="shared" si="2"/>
        <v/>
      </c>
      <c r="N39" s="28" t="str">
        <f t="shared" si="3"/>
        <v/>
      </c>
      <c r="O39" s="28" t="str">
        <f t="shared" si="4"/>
        <v/>
      </c>
    </row>
    <row r="40" spans="2:15" ht="15" x14ac:dyDescent="0.25">
      <c r="C40" s="71"/>
      <c r="E40" s="71"/>
      <c r="F40" s="71"/>
      <c r="G40" s="71"/>
      <c r="H40" s="242" t="s">
        <v>66</v>
      </c>
      <c r="I40" s="242"/>
      <c r="J40" s="242"/>
      <c r="L40" s="72" t="s">
        <v>48</v>
      </c>
      <c r="M40" s="72"/>
      <c r="N40" s="72"/>
    </row>
    <row r="41" spans="2:15" ht="15" x14ac:dyDescent="0.25">
      <c r="D41" s="73"/>
      <c r="J41" s="73" t="str">
        <f>IF(SUM(J20:J39)=0,"No AFM",SUM(J20:J39))</f>
        <v>No AFM</v>
      </c>
      <c r="L41" s="74" t="s">
        <v>24</v>
      </c>
      <c r="M41" s="74" t="s">
        <v>22</v>
      </c>
      <c r="N41" s="74" t="s">
        <v>23</v>
      </c>
      <c r="O41" s="74" t="s">
        <v>21</v>
      </c>
    </row>
    <row r="42" spans="2:15" ht="15" x14ac:dyDescent="0.25">
      <c r="L42" s="73">
        <f>SUM(L20:L39)</f>
        <v>0</v>
      </c>
      <c r="M42" s="73">
        <f>SUM(M20:M39)</f>
        <v>0</v>
      </c>
      <c r="N42" s="73">
        <f>SUM(N20:N39)</f>
        <v>0</v>
      </c>
      <c r="O42" s="73">
        <f>SUM(O20:O39)</f>
        <v>0</v>
      </c>
    </row>
    <row r="44" spans="2:15" ht="15" x14ac:dyDescent="0.25">
      <c r="M44" s="75" t="s">
        <v>123</v>
      </c>
      <c r="N44" s="76">
        <f>'Instruction Page'!$N$354</f>
        <v>46043</v>
      </c>
    </row>
    <row r="108" spans="17:17" ht="15" x14ac:dyDescent="0.25">
      <c r="Q108" s="73">
        <f>SUM(N42:O42)</f>
        <v>0</v>
      </c>
    </row>
  </sheetData>
  <sheetProtection algorithmName="SHA-512" hashValue="rifh7z+xZpMzMFykyKh3Wu8IHhSc7yLak2C7sCsxxNEqB8bjVmrHlUFIc9QqM1ohV7uYR+u+CxPdHY+KQKKhsQ==" saltValue="KwM0MXClJ69/KSTIxkPOpw==" spinCount="100000" sheet="1" objects="1" scenarios="1"/>
  <mergeCells count="14">
    <mergeCell ref="B17:D17"/>
    <mergeCell ref="H40:J40"/>
    <mergeCell ref="B3:J3"/>
    <mergeCell ref="B4:J4"/>
    <mergeCell ref="B1:P1"/>
    <mergeCell ref="L18:O18"/>
    <mergeCell ref="B18:J18"/>
    <mergeCell ref="B11:C11"/>
    <mergeCell ref="B12:G12"/>
    <mergeCell ref="B13:J13"/>
    <mergeCell ref="B10:F10"/>
    <mergeCell ref="B14:N14"/>
    <mergeCell ref="B15:J15"/>
    <mergeCell ref="B16:N16"/>
  </mergeCells>
  <conditionalFormatting sqref="B20:G39 L20:O39">
    <cfRule type="notContainsBlanks" dxfId="17" priority="2">
      <formula>LEN(TRIM(B20))&gt;0</formula>
    </cfRule>
  </conditionalFormatting>
  <conditionalFormatting sqref="H20:I39">
    <cfRule type="notContainsBlanks" dxfId="16" priority="7">
      <formula>LEN(TRIM(H20))&gt;0</formula>
    </cfRule>
  </conditionalFormatting>
  <conditionalFormatting sqref="J20:J39">
    <cfRule type="cellIs" dxfId="15" priority="8" operator="greaterThan">
      <formula>0</formula>
    </cfRule>
  </conditionalFormatting>
  <conditionalFormatting sqref="J41">
    <cfRule type="containsText" dxfId="14" priority="1" operator="containsText" text="No AFM">
      <formula>NOT(ISERROR(SEARCH("No AFM",J41)))</formula>
    </cfRule>
  </conditionalFormatting>
  <dataValidations count="1">
    <dataValidation type="list" allowBlank="1" showInputMessage="1" showErrorMessage="1" sqref="H20:H39" xr:uid="{6C402E01-EBCC-4D5D-8BD5-D4BE53018F1A}">
      <formula1>"I, S, MP, CM"</formula1>
    </dataValidation>
  </dataValidations>
  <pageMargins left="0.25" right="0.25" top="0.75" bottom="0.75" header="0.3" footer="0.3"/>
  <pageSetup paperSize="3" scale="69" orientation="landscape" r:id="rId1"/>
  <headerFooter>
    <oddFooter>&amp;L&amp;F &amp;C&amp;P of &amp;N&amp;R&amp;12&amp;D &amp;T</oddFooter>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7F262A-437D-46D3-9133-5DABCA6769A7}">
  <dimension ref="A1:Z193"/>
  <sheetViews>
    <sheetView view="pageBreakPreview" topLeftCell="D168" zoomScaleNormal="100" zoomScaleSheetLayoutView="100" workbookViewId="0">
      <selection activeCell="L183" sqref="L183"/>
    </sheetView>
  </sheetViews>
  <sheetFormatPr defaultColWidth="9.140625" defaultRowHeight="15" x14ac:dyDescent="0.25"/>
  <cols>
    <col min="1" max="1" width="5.7109375" style="1" customWidth="1"/>
    <col min="2" max="3" width="8.7109375" style="1" customWidth="1"/>
    <col min="4" max="4" width="55.28515625" style="1" customWidth="1"/>
    <col min="5" max="5" width="9.85546875" style="122" customWidth="1"/>
    <col min="6" max="6" width="16.42578125" style="122" customWidth="1"/>
    <col min="7" max="7" width="14.85546875" style="115" customWidth="1"/>
    <col min="8" max="9" width="20.28515625" style="1" customWidth="1"/>
    <col min="10" max="10" width="32.5703125" style="1" customWidth="1"/>
    <col min="11" max="11" width="14.42578125" style="1" customWidth="1"/>
    <col min="12" max="12" width="13" style="1" customWidth="1"/>
    <col min="13" max="13" width="20.7109375" style="1" customWidth="1"/>
    <col min="14" max="14" width="16.85546875" style="1" customWidth="1"/>
    <col min="15" max="15" width="14" style="1" customWidth="1"/>
    <col min="16" max="16" width="7.28515625" style="1" customWidth="1"/>
    <col min="17" max="20" width="16.7109375" style="1" customWidth="1"/>
    <col min="21" max="21" width="8.42578125" style="1" customWidth="1"/>
    <col min="22" max="23" width="16.7109375" style="1" customWidth="1"/>
    <col min="24" max="24" width="4" style="1" customWidth="1"/>
    <col min="26" max="26" width="12.85546875" style="1" hidden="1" customWidth="1"/>
    <col min="27" max="16384" width="9.140625" style="1"/>
  </cols>
  <sheetData>
    <row r="1" spans="2:23" ht="18" customHeight="1" thickBot="1" x14ac:dyDescent="0.3">
      <c r="B1" s="245" t="s">
        <v>109</v>
      </c>
      <c r="C1" s="245"/>
      <c r="D1" s="245"/>
      <c r="E1" s="245"/>
      <c r="F1" s="245"/>
      <c r="G1" s="245"/>
      <c r="H1" s="245"/>
      <c r="I1" s="245"/>
      <c r="J1" s="245"/>
      <c r="K1" s="245"/>
      <c r="L1" s="245"/>
      <c r="M1" s="245"/>
      <c r="N1" s="245"/>
      <c r="O1" s="245"/>
      <c r="P1" s="245"/>
      <c r="Q1" s="245"/>
      <c r="R1" s="245"/>
      <c r="S1" s="245"/>
      <c r="T1" s="245"/>
      <c r="U1" s="245"/>
      <c r="V1" s="245"/>
      <c r="W1" s="245"/>
    </row>
    <row r="3" spans="2:23" s="71" customFormat="1" ht="18" customHeight="1" x14ac:dyDescent="0.25">
      <c r="B3" s="1" t="s">
        <v>124</v>
      </c>
      <c r="E3" s="74"/>
      <c r="F3" s="74"/>
      <c r="G3" s="88"/>
    </row>
    <row r="4" spans="2:23" s="71" customFormat="1" ht="18" customHeight="1" x14ac:dyDescent="0.25">
      <c r="B4" s="253" t="s">
        <v>199</v>
      </c>
      <c r="C4" s="253"/>
      <c r="D4" s="253"/>
      <c r="E4" s="253"/>
      <c r="F4" s="253"/>
      <c r="G4" s="253"/>
      <c r="H4" s="253"/>
      <c r="I4" s="253"/>
      <c r="J4" s="253"/>
      <c r="K4" s="253"/>
      <c r="L4" s="253"/>
      <c r="M4" s="253"/>
      <c r="N4" s="253"/>
      <c r="O4" s="253"/>
      <c r="P4" s="253"/>
      <c r="Q4" s="253"/>
      <c r="R4" s="89"/>
    </row>
    <row r="5" spans="2:23" s="71" customFormat="1" ht="18" customHeight="1" x14ac:dyDescent="0.25">
      <c r="B5" s="254"/>
      <c r="C5" s="254"/>
      <c r="D5" s="254"/>
      <c r="E5" s="254"/>
      <c r="F5" s="254"/>
      <c r="G5" s="254"/>
      <c r="H5" s="254"/>
      <c r="I5" s="254"/>
      <c r="J5" s="254"/>
      <c r="K5" s="254"/>
      <c r="L5" s="254"/>
      <c r="M5" s="254"/>
      <c r="N5" s="254"/>
      <c r="O5" s="254"/>
      <c r="P5" s="254"/>
      <c r="Q5" s="254"/>
    </row>
    <row r="6" spans="2:23" s="51" customFormat="1" ht="18" customHeight="1" x14ac:dyDescent="0.25">
      <c r="B6" s="51" t="s">
        <v>159</v>
      </c>
      <c r="E6" s="52"/>
      <c r="F6" s="52"/>
      <c r="G6" s="33"/>
    </row>
    <row r="7" spans="2:23" s="91" customFormat="1" ht="18" customHeight="1" x14ac:dyDescent="0.25">
      <c r="B7" s="249" t="s">
        <v>128</v>
      </c>
      <c r="C7" s="249"/>
      <c r="D7" s="249"/>
      <c r="E7" s="249"/>
      <c r="F7" s="249"/>
      <c r="G7" s="249"/>
      <c r="H7" s="249"/>
      <c r="I7" s="90"/>
      <c r="L7" s="2"/>
      <c r="M7" s="2"/>
      <c r="N7" s="2"/>
      <c r="O7" s="2"/>
    </row>
    <row r="8" spans="2:23" s="91" customFormat="1" ht="18" customHeight="1" x14ac:dyDescent="0.2">
      <c r="B8" s="257"/>
      <c r="C8" s="257"/>
      <c r="D8" s="257"/>
      <c r="E8" s="257"/>
      <c r="F8" s="257"/>
      <c r="G8" s="2"/>
      <c r="H8" s="2"/>
      <c r="I8" s="2"/>
      <c r="L8" s="2"/>
      <c r="M8" s="2"/>
      <c r="N8" s="2"/>
      <c r="O8" s="2"/>
    </row>
    <row r="9" spans="2:23" s="91" customFormat="1" ht="18" customHeight="1" x14ac:dyDescent="0.25">
      <c r="B9" s="93" t="s">
        <v>170</v>
      </c>
      <c r="C9" s="93"/>
      <c r="D9" s="93"/>
      <c r="E9" s="2"/>
      <c r="F9" s="2"/>
      <c r="G9" s="2"/>
      <c r="H9" s="2"/>
      <c r="I9" s="2"/>
      <c r="L9" s="2"/>
      <c r="M9" s="2"/>
      <c r="N9" s="2"/>
      <c r="O9" s="2"/>
    </row>
    <row r="10" spans="2:23" s="91" customFormat="1" ht="18" customHeight="1" x14ac:dyDescent="0.25">
      <c r="B10" s="249" t="s">
        <v>172</v>
      </c>
      <c r="C10" s="249"/>
      <c r="D10" s="249"/>
      <c r="E10" s="249"/>
      <c r="F10" s="249"/>
      <c r="G10" s="249"/>
      <c r="H10" s="249"/>
      <c r="I10" s="249"/>
      <c r="J10" s="249"/>
      <c r="K10" s="249"/>
      <c r="L10" s="2"/>
      <c r="M10" s="2"/>
      <c r="N10" s="2"/>
      <c r="O10" s="2"/>
    </row>
    <row r="11" spans="2:23" s="91" customFormat="1" ht="18" customHeight="1" x14ac:dyDescent="0.2">
      <c r="B11" s="249" t="s">
        <v>173</v>
      </c>
      <c r="C11" s="249"/>
      <c r="D11" s="249"/>
      <c r="E11" s="249"/>
      <c r="F11" s="249"/>
      <c r="G11" s="249"/>
      <c r="H11" s="249"/>
      <c r="I11" s="249"/>
      <c r="J11" s="249"/>
      <c r="K11" s="249"/>
      <c r="L11" s="249"/>
      <c r="M11" s="249"/>
      <c r="N11" s="2"/>
      <c r="O11" s="2"/>
    </row>
    <row r="12" spans="2:23" s="91" customFormat="1" ht="18" customHeight="1" x14ac:dyDescent="0.25">
      <c r="B12" s="252" t="s">
        <v>164</v>
      </c>
      <c r="C12" s="252"/>
      <c r="D12" s="252"/>
      <c r="E12" s="252"/>
      <c r="F12" s="252"/>
      <c r="G12" s="252"/>
      <c r="H12" s="252"/>
      <c r="I12" s="252"/>
      <c r="J12" s="252"/>
      <c r="K12" s="2"/>
      <c r="L12" s="2"/>
      <c r="M12" s="2"/>
      <c r="N12" s="2"/>
      <c r="O12" s="2"/>
    </row>
    <row r="13" spans="2:23" s="91" customFormat="1" ht="18" customHeight="1" x14ac:dyDescent="0.25">
      <c r="B13" s="249" t="s">
        <v>169</v>
      </c>
      <c r="C13" s="249"/>
      <c r="D13" s="249"/>
      <c r="E13" s="249"/>
      <c r="F13" s="249"/>
      <c r="G13" s="249"/>
      <c r="H13" s="249"/>
      <c r="I13" s="249"/>
      <c r="J13" s="249"/>
      <c r="K13" s="249"/>
      <c r="L13" s="249"/>
      <c r="M13" s="2"/>
      <c r="N13" s="2"/>
      <c r="O13" s="2"/>
    </row>
    <row r="14" spans="2:23" s="91" customFormat="1" ht="18" customHeight="1" x14ac:dyDescent="0.25">
      <c r="B14" s="2" t="s">
        <v>177</v>
      </c>
      <c r="C14" s="2"/>
      <c r="D14" s="2"/>
      <c r="E14" s="2"/>
      <c r="F14" s="2"/>
      <c r="G14" s="2"/>
      <c r="H14" s="2"/>
      <c r="I14" s="2"/>
      <c r="J14" s="2"/>
      <c r="L14" s="2"/>
      <c r="M14" s="2"/>
      <c r="N14" s="2"/>
      <c r="O14" s="2"/>
    </row>
    <row r="15" spans="2:23" s="91" customFormat="1" ht="18" customHeight="1" x14ac:dyDescent="0.2">
      <c r="B15" s="34"/>
      <c r="C15" s="34"/>
      <c r="D15" s="94"/>
      <c r="E15" s="34"/>
      <c r="F15" s="34"/>
      <c r="G15" s="34"/>
      <c r="H15" s="34"/>
      <c r="I15" s="34"/>
      <c r="J15" s="34"/>
      <c r="K15" s="2"/>
      <c r="L15" s="2"/>
      <c r="M15" s="2"/>
      <c r="N15" s="2"/>
      <c r="O15" s="2"/>
    </row>
    <row r="16" spans="2:23" s="91" customFormat="1" ht="18" customHeight="1" x14ac:dyDescent="0.25">
      <c r="B16" s="254" t="s">
        <v>160</v>
      </c>
      <c r="C16" s="254"/>
      <c r="D16" s="254"/>
      <c r="E16" s="254"/>
      <c r="F16" s="254"/>
      <c r="G16" s="254"/>
      <c r="H16" s="254"/>
      <c r="I16" s="258"/>
      <c r="J16" s="95"/>
      <c r="L16" s="2"/>
    </row>
    <row r="17" spans="2:18" s="91" customFormat="1" ht="18" customHeight="1" x14ac:dyDescent="0.25">
      <c r="B17" s="1" t="s">
        <v>175</v>
      </c>
      <c r="C17" s="1"/>
      <c r="D17" s="1"/>
      <c r="E17" s="1"/>
      <c r="F17" s="1"/>
      <c r="G17" s="1"/>
      <c r="H17" s="1"/>
      <c r="L17" s="2"/>
    </row>
    <row r="18" spans="2:18" s="91" customFormat="1" ht="18" customHeight="1" x14ac:dyDescent="0.25">
      <c r="B18" s="256" t="s">
        <v>174</v>
      </c>
      <c r="C18" s="256"/>
      <c r="D18" s="256"/>
      <c r="E18" s="256"/>
      <c r="F18" s="256"/>
      <c r="G18" s="256"/>
      <c r="H18" s="256"/>
      <c r="I18" s="256"/>
      <c r="J18" s="256"/>
      <c r="K18" s="256"/>
      <c r="L18" s="256"/>
      <c r="M18" s="256"/>
      <c r="N18" s="256"/>
      <c r="O18" s="256"/>
      <c r="P18" s="256"/>
      <c r="Q18" s="256"/>
      <c r="R18" s="256"/>
    </row>
    <row r="19" spans="2:18" s="91" customFormat="1" ht="18" customHeight="1" x14ac:dyDescent="0.2">
      <c r="B19" s="256"/>
      <c r="C19" s="256"/>
      <c r="D19" s="256"/>
      <c r="E19" s="256"/>
      <c r="F19" s="256"/>
      <c r="G19" s="256"/>
      <c r="H19" s="256"/>
      <c r="I19" s="256"/>
      <c r="J19" s="1"/>
      <c r="L19" s="2"/>
    </row>
    <row r="20" spans="2:18" s="91" customFormat="1" ht="18" customHeight="1" x14ac:dyDescent="0.25">
      <c r="B20" s="249" t="s">
        <v>165</v>
      </c>
      <c r="C20" s="249"/>
      <c r="D20" s="249"/>
      <c r="E20" s="249"/>
      <c r="F20" s="249"/>
      <c r="G20" s="249"/>
      <c r="H20" s="249"/>
      <c r="I20" s="249"/>
      <c r="J20" s="249"/>
      <c r="L20" s="2"/>
    </row>
    <row r="21" spans="2:18" s="91" customFormat="1" ht="18" customHeight="1" x14ac:dyDescent="0.2">
      <c r="B21" s="266" t="s">
        <v>167</v>
      </c>
      <c r="C21" s="256"/>
      <c r="D21" s="256"/>
      <c r="E21" s="256"/>
      <c r="F21" s="256"/>
      <c r="G21" s="256"/>
      <c r="H21" s="256"/>
      <c r="I21" s="256"/>
      <c r="J21" s="256"/>
      <c r="L21" s="2"/>
    </row>
    <row r="22" spans="2:18" s="91" customFormat="1" ht="18" customHeight="1" x14ac:dyDescent="0.25">
      <c r="B22" s="256" t="s">
        <v>178</v>
      </c>
      <c r="C22" s="256"/>
      <c r="D22" s="256"/>
      <c r="E22" s="256"/>
      <c r="F22" s="256"/>
      <c r="G22" s="256"/>
      <c r="H22" s="256"/>
      <c r="I22" s="256"/>
      <c r="J22" s="256"/>
      <c r="L22" s="2"/>
    </row>
    <row r="23" spans="2:18" s="91" customFormat="1" ht="18" customHeight="1" x14ac:dyDescent="0.2">
      <c r="B23" s="96"/>
      <c r="C23" s="96"/>
      <c r="D23" s="96"/>
      <c r="E23" s="96"/>
      <c r="F23" s="96"/>
      <c r="G23" s="96"/>
      <c r="H23" s="96"/>
      <c r="I23" s="96"/>
      <c r="J23" s="96"/>
      <c r="L23" s="2"/>
    </row>
    <row r="24" spans="2:18" s="91" customFormat="1" ht="18" customHeight="1" x14ac:dyDescent="0.25">
      <c r="B24" s="249" t="s">
        <v>162</v>
      </c>
      <c r="C24" s="249"/>
      <c r="D24" s="249"/>
      <c r="E24" s="249"/>
      <c r="F24" s="249"/>
      <c r="G24" s="249"/>
      <c r="H24" s="249"/>
      <c r="I24" s="2"/>
      <c r="J24" s="2"/>
      <c r="K24" s="2"/>
      <c r="L24" s="2"/>
      <c r="M24" s="2"/>
      <c r="N24" s="2"/>
      <c r="O24" s="2"/>
      <c r="P24" s="2"/>
    </row>
    <row r="25" spans="2:18" s="91" customFormat="1" ht="18" customHeight="1" x14ac:dyDescent="0.2">
      <c r="B25" s="249" t="s">
        <v>179</v>
      </c>
      <c r="C25" s="249"/>
      <c r="D25" s="249"/>
      <c r="E25" s="249"/>
      <c r="F25" s="249"/>
      <c r="G25" s="2"/>
      <c r="H25" s="2"/>
      <c r="I25" s="2"/>
      <c r="J25" s="2"/>
      <c r="K25" s="2"/>
      <c r="L25" s="2"/>
      <c r="M25" s="2"/>
      <c r="N25" s="2"/>
      <c r="O25" s="2"/>
      <c r="P25" s="2"/>
    </row>
    <row r="26" spans="2:18" s="91" customFormat="1" ht="18" customHeight="1" x14ac:dyDescent="0.25">
      <c r="B26" s="249" t="s">
        <v>126</v>
      </c>
      <c r="C26" s="249"/>
      <c r="D26" s="249"/>
      <c r="E26" s="249"/>
      <c r="F26" s="249"/>
      <c r="G26" s="249"/>
      <c r="H26" s="97"/>
      <c r="J26" s="2"/>
      <c r="K26" s="2"/>
      <c r="L26" s="2"/>
      <c r="M26" s="2"/>
      <c r="N26" s="2"/>
      <c r="O26" s="2"/>
      <c r="P26" s="2"/>
    </row>
    <row r="27" spans="2:18" s="91" customFormat="1" ht="18" customHeight="1" x14ac:dyDescent="0.25">
      <c r="B27" s="249" t="s">
        <v>161</v>
      </c>
      <c r="C27" s="249"/>
      <c r="D27" s="249"/>
      <c r="E27" s="249"/>
      <c r="F27" s="249"/>
      <c r="G27" s="249"/>
      <c r="H27" s="249"/>
      <c r="I27" s="249"/>
      <c r="J27" s="249"/>
      <c r="K27" s="249"/>
      <c r="L27" s="250"/>
      <c r="M27" s="98"/>
      <c r="N27" s="2"/>
      <c r="P27" s="2"/>
    </row>
    <row r="28" spans="2:18" s="91" customFormat="1" ht="18" customHeight="1" x14ac:dyDescent="0.2">
      <c r="B28" s="2"/>
      <c r="C28" s="2"/>
      <c r="D28" s="2"/>
      <c r="E28" s="2"/>
      <c r="F28" s="2"/>
      <c r="G28" s="2"/>
      <c r="H28" s="2"/>
      <c r="I28" s="2"/>
      <c r="J28" s="2"/>
      <c r="K28" s="2"/>
      <c r="L28" s="2"/>
      <c r="M28" s="2"/>
      <c r="N28" s="2"/>
      <c r="O28" s="2"/>
      <c r="P28" s="2"/>
    </row>
    <row r="29" spans="2:18" s="91" customFormat="1" ht="18" customHeight="1" x14ac:dyDescent="0.25">
      <c r="B29" s="249" t="s">
        <v>171</v>
      </c>
      <c r="C29" s="249"/>
      <c r="D29" s="249"/>
      <c r="E29" s="249"/>
      <c r="F29" s="249"/>
      <c r="G29" s="249"/>
      <c r="H29" s="249"/>
      <c r="I29" s="249"/>
      <c r="J29" s="249"/>
      <c r="K29" s="249"/>
      <c r="L29" s="2"/>
      <c r="M29" s="2"/>
      <c r="N29" s="2"/>
      <c r="O29" s="2"/>
      <c r="P29" s="2"/>
    </row>
    <row r="30" spans="2:18" s="91" customFormat="1" ht="18" customHeight="1" x14ac:dyDescent="0.2">
      <c r="B30" s="249" t="s">
        <v>176</v>
      </c>
      <c r="C30" s="249"/>
      <c r="D30" s="249"/>
      <c r="E30" s="249"/>
      <c r="F30" s="249"/>
      <c r="G30" s="2"/>
      <c r="H30" s="2"/>
      <c r="I30" s="2"/>
      <c r="J30" s="2"/>
      <c r="K30" s="2"/>
      <c r="L30" s="2"/>
      <c r="M30" s="2"/>
      <c r="N30" s="2"/>
      <c r="O30" s="2"/>
      <c r="P30" s="2"/>
    </row>
    <row r="31" spans="2:18" s="91" customFormat="1" ht="18" customHeight="1" x14ac:dyDescent="0.25">
      <c r="B31" s="249" t="s">
        <v>127</v>
      </c>
      <c r="C31" s="249"/>
      <c r="D31" s="249"/>
      <c r="E31" s="249"/>
      <c r="F31" s="249"/>
      <c r="G31" s="250"/>
      <c r="H31" s="97"/>
      <c r="I31" s="2"/>
      <c r="J31" s="2"/>
      <c r="K31" s="2"/>
      <c r="L31" s="2"/>
      <c r="M31" s="2"/>
      <c r="N31" s="2"/>
      <c r="O31" s="2"/>
      <c r="P31" s="2"/>
    </row>
    <row r="32" spans="2:18" s="91" customFormat="1" ht="18" customHeight="1" x14ac:dyDescent="0.2">
      <c r="B32" s="249" t="s">
        <v>200</v>
      </c>
      <c r="C32" s="249"/>
      <c r="D32" s="249"/>
      <c r="E32" s="249"/>
      <c r="F32" s="249"/>
      <c r="G32" s="249"/>
      <c r="H32" s="249"/>
      <c r="I32" s="2"/>
      <c r="J32" s="2"/>
      <c r="K32" s="2"/>
      <c r="L32" s="2"/>
      <c r="M32" s="2"/>
      <c r="N32" s="2"/>
      <c r="O32" s="2"/>
      <c r="P32" s="2"/>
    </row>
    <row r="33" spans="2:23" ht="18" customHeight="1" x14ac:dyDescent="0.25">
      <c r="B33" s="254" t="s">
        <v>180</v>
      </c>
      <c r="C33" s="254"/>
      <c r="D33" s="254"/>
      <c r="E33" s="254"/>
      <c r="F33" s="254"/>
      <c r="G33" s="254"/>
      <c r="H33" s="254"/>
      <c r="I33" s="254"/>
      <c r="J33" s="254"/>
    </row>
    <row r="34" spans="2:23" ht="18" customHeight="1" x14ac:dyDescent="0.25">
      <c r="E34" s="1"/>
      <c r="F34" s="1"/>
      <c r="G34" s="1"/>
    </row>
    <row r="35" spans="2:23" ht="18" customHeight="1" x14ac:dyDescent="0.25">
      <c r="B35" s="1" t="s">
        <v>181</v>
      </c>
      <c r="E35" s="1"/>
      <c r="F35" s="1"/>
      <c r="G35" s="1"/>
    </row>
    <row r="36" spans="2:23" ht="18" customHeight="1" x14ac:dyDescent="0.25">
      <c r="B36" s="254" t="s">
        <v>201</v>
      </c>
      <c r="C36" s="254"/>
      <c r="D36" s="254"/>
      <c r="E36" s="254"/>
      <c r="F36" s="254"/>
      <c r="G36" s="254"/>
      <c r="H36" s="254"/>
      <c r="I36" s="254"/>
      <c r="J36" s="254"/>
      <c r="K36" s="258"/>
      <c r="L36" s="97"/>
    </row>
    <row r="37" spans="2:23" ht="18" customHeight="1" x14ac:dyDescent="0.25">
      <c r="B37" s="254" t="s">
        <v>182</v>
      </c>
      <c r="C37" s="254"/>
      <c r="D37" s="254"/>
      <c r="E37" s="254"/>
      <c r="F37" s="254"/>
      <c r="G37" s="254"/>
      <c r="H37" s="254"/>
      <c r="I37" s="254"/>
    </row>
    <row r="38" spans="2:23" s="91" customFormat="1" ht="18" customHeight="1" x14ac:dyDescent="0.25">
      <c r="B38" s="249" t="s">
        <v>163</v>
      </c>
      <c r="C38" s="249"/>
      <c r="D38" s="249"/>
      <c r="E38" s="249"/>
      <c r="F38" s="249"/>
      <c r="G38" s="249"/>
      <c r="H38" s="249"/>
      <c r="I38" s="249"/>
      <c r="J38" s="2"/>
      <c r="K38" s="2"/>
      <c r="L38" s="2"/>
      <c r="M38" s="2"/>
      <c r="N38" s="2"/>
      <c r="O38" s="2"/>
      <c r="P38" s="2"/>
    </row>
    <row r="39" spans="2:23" s="91" customFormat="1" ht="18" customHeight="1" x14ac:dyDescent="0.25">
      <c r="B39" s="254" t="s">
        <v>129</v>
      </c>
      <c r="C39" s="254"/>
      <c r="D39" s="254"/>
      <c r="E39" s="254"/>
      <c r="F39" s="254"/>
      <c r="G39" s="254"/>
      <c r="H39" s="254"/>
      <c r="I39" s="254"/>
      <c r="J39" s="2"/>
      <c r="K39" s="2"/>
      <c r="L39" s="2"/>
      <c r="M39" s="2"/>
      <c r="N39" s="2"/>
      <c r="O39" s="2"/>
      <c r="P39" s="2"/>
    </row>
    <row r="40" spans="2:23" ht="18" customHeight="1" x14ac:dyDescent="0.25">
      <c r="B40" s="1" t="s">
        <v>55</v>
      </c>
      <c r="E40" s="1"/>
      <c r="F40" s="1"/>
      <c r="G40" s="1"/>
    </row>
    <row r="41" spans="2:23" s="91" customFormat="1" ht="18" customHeight="1" x14ac:dyDescent="0.25">
      <c r="B41" s="2" t="s">
        <v>183</v>
      </c>
      <c r="C41" s="2"/>
      <c r="D41" s="2"/>
      <c r="E41" s="2"/>
      <c r="F41" s="2"/>
      <c r="G41" s="2"/>
      <c r="H41" s="2"/>
      <c r="I41" s="2"/>
      <c r="J41" s="2"/>
      <c r="K41" s="2"/>
      <c r="L41" s="2"/>
      <c r="M41" s="2"/>
      <c r="N41" s="2"/>
      <c r="O41" s="2"/>
      <c r="P41" s="2"/>
    </row>
    <row r="42" spans="2:23" s="91" customFormat="1" ht="18" customHeight="1" x14ac:dyDescent="0.25">
      <c r="B42" s="249" t="s">
        <v>135</v>
      </c>
      <c r="C42" s="249"/>
      <c r="D42" s="249"/>
      <c r="E42" s="249"/>
      <c r="F42" s="249"/>
      <c r="G42" s="249"/>
      <c r="H42" s="249"/>
      <c r="I42" s="249"/>
      <c r="J42" s="249"/>
      <c r="K42" s="249"/>
      <c r="L42" s="2"/>
      <c r="M42" s="2"/>
      <c r="N42" s="2"/>
      <c r="O42" s="2"/>
      <c r="P42" s="2"/>
    </row>
    <row r="43" spans="2:23" s="91" customFormat="1" ht="18" customHeight="1" x14ac:dyDescent="0.2">
      <c r="B43" s="2"/>
      <c r="C43" s="2"/>
      <c r="D43" s="2"/>
      <c r="E43" s="2"/>
      <c r="F43" s="2"/>
      <c r="G43" s="2"/>
      <c r="H43" s="2"/>
      <c r="I43" s="2"/>
      <c r="J43" s="2"/>
      <c r="K43" s="2"/>
      <c r="L43" s="2"/>
      <c r="M43" s="2"/>
      <c r="N43" s="2"/>
      <c r="O43" s="2"/>
      <c r="P43" s="2"/>
    </row>
    <row r="44" spans="2:23" s="58" customFormat="1" ht="18" customHeight="1" x14ac:dyDescent="0.25">
      <c r="B44" s="259" t="s">
        <v>184</v>
      </c>
      <c r="C44" s="259"/>
      <c r="D44" s="259"/>
      <c r="E44" s="259"/>
      <c r="F44" s="259"/>
      <c r="G44" s="259"/>
      <c r="H44" s="259"/>
      <c r="I44" s="259"/>
      <c r="J44" s="259"/>
      <c r="K44" s="51"/>
      <c r="L44" s="51"/>
      <c r="M44" s="51"/>
      <c r="N44" s="51"/>
      <c r="O44" s="51"/>
      <c r="P44" s="51"/>
    </row>
    <row r="45" spans="2:23" s="91" customFormat="1" ht="18" customHeight="1" x14ac:dyDescent="0.25">
      <c r="B45" s="2" t="s">
        <v>185</v>
      </c>
      <c r="C45" s="2"/>
      <c r="D45" s="2"/>
      <c r="E45" s="2"/>
      <c r="F45" s="2"/>
      <c r="G45" s="2"/>
      <c r="H45" s="2"/>
      <c r="I45" s="2"/>
      <c r="J45" s="2"/>
      <c r="K45" s="2"/>
      <c r="L45" s="2"/>
      <c r="M45" s="2"/>
      <c r="N45" s="2"/>
      <c r="O45" s="2"/>
      <c r="P45" s="2"/>
    </row>
    <row r="46" spans="2:23" s="91" customFormat="1" ht="18" customHeight="1" x14ac:dyDescent="0.25">
      <c r="B46" s="2" t="s">
        <v>186</v>
      </c>
      <c r="C46" s="2"/>
      <c r="D46" s="2"/>
      <c r="E46" s="2"/>
      <c r="F46" s="2"/>
      <c r="G46" s="2"/>
      <c r="H46" s="2"/>
      <c r="I46" s="2"/>
      <c r="J46" s="2"/>
      <c r="K46" s="2"/>
      <c r="L46" s="2"/>
      <c r="M46" s="2"/>
      <c r="N46" s="2"/>
      <c r="O46" s="2"/>
      <c r="P46" s="2"/>
    </row>
    <row r="47" spans="2:23" s="91" customFormat="1" ht="18" customHeight="1" thickBot="1" x14ac:dyDescent="0.3">
      <c r="B47" s="249" t="s">
        <v>187</v>
      </c>
      <c r="C47" s="249"/>
      <c r="D47" s="249"/>
      <c r="E47" s="249"/>
      <c r="F47" s="249"/>
      <c r="G47" s="249"/>
      <c r="H47" s="249"/>
      <c r="I47" s="249"/>
      <c r="J47" s="249"/>
      <c r="K47" s="249"/>
      <c r="L47" s="249"/>
      <c r="M47" s="2"/>
      <c r="N47" s="2"/>
      <c r="O47" s="2"/>
      <c r="P47" s="2"/>
    </row>
    <row r="48" spans="2:23" ht="18" customHeight="1" x14ac:dyDescent="0.25">
      <c r="B48" s="256" t="s">
        <v>202</v>
      </c>
      <c r="C48" s="256"/>
      <c r="D48" s="256"/>
      <c r="E48" s="256"/>
      <c r="F48" s="256"/>
      <c r="G48" s="256"/>
      <c r="H48" s="256"/>
      <c r="I48" s="256"/>
      <c r="J48" s="256"/>
      <c r="K48" s="256"/>
      <c r="L48" s="256"/>
      <c r="M48" s="256"/>
      <c r="N48" s="256"/>
      <c r="O48" s="256"/>
      <c r="Q48" s="260" t="s">
        <v>189</v>
      </c>
      <c r="R48" s="261"/>
      <c r="S48" s="261"/>
      <c r="T48" s="261"/>
      <c r="U48" s="261"/>
      <c r="V48" s="261"/>
      <c r="W48" s="262"/>
    </row>
    <row r="49" spans="1:26" ht="18" customHeight="1" thickBot="1" x14ac:dyDescent="0.3">
      <c r="B49" s="256" t="s">
        <v>188</v>
      </c>
      <c r="C49" s="256"/>
      <c r="D49" s="256"/>
      <c r="E49" s="256"/>
      <c r="F49" s="256"/>
      <c r="G49" s="256"/>
      <c r="H49" s="256"/>
      <c r="I49" s="256"/>
      <c r="J49" s="256"/>
      <c r="K49" s="256"/>
      <c r="L49" s="256"/>
      <c r="M49" s="256"/>
      <c r="Q49" s="263"/>
      <c r="R49" s="264"/>
      <c r="S49" s="264"/>
      <c r="T49" s="264"/>
      <c r="U49" s="264"/>
      <c r="V49" s="264"/>
      <c r="W49" s="265"/>
    </row>
    <row r="50" spans="1:26" ht="18" customHeight="1" thickBot="1" x14ac:dyDescent="0.3">
      <c r="B50" s="96"/>
      <c r="C50" s="96"/>
      <c r="D50" s="96"/>
      <c r="E50" s="96"/>
      <c r="F50" s="96"/>
      <c r="G50" s="96"/>
      <c r="H50" s="96"/>
      <c r="I50" s="96"/>
      <c r="J50" s="96"/>
      <c r="K50" s="96"/>
      <c r="L50" s="96"/>
      <c r="M50" s="96"/>
      <c r="Q50" s="99"/>
      <c r="R50" s="99"/>
      <c r="S50" s="99"/>
      <c r="T50" s="99"/>
      <c r="V50" s="99"/>
      <c r="W50" s="99"/>
    </row>
    <row r="51" spans="1:26" ht="15" customHeight="1" x14ac:dyDescent="0.25">
      <c r="B51" s="274" t="s">
        <v>75</v>
      </c>
      <c r="C51" s="275"/>
      <c r="D51" s="275"/>
      <c r="E51" s="275"/>
      <c r="F51" s="275"/>
      <c r="G51" s="275"/>
      <c r="H51" s="275"/>
      <c r="I51" s="275"/>
      <c r="J51" s="275"/>
      <c r="K51" s="275"/>
      <c r="L51" s="275"/>
      <c r="M51" s="275"/>
      <c r="N51" s="275"/>
      <c r="O51" s="276"/>
      <c r="Q51" s="268" t="s">
        <v>47</v>
      </c>
      <c r="R51" s="269"/>
      <c r="S51" s="269"/>
      <c r="T51" s="270"/>
      <c r="U51" s="71"/>
      <c r="V51" s="260" t="s">
        <v>46</v>
      </c>
      <c r="W51" s="262"/>
    </row>
    <row r="52" spans="1:26" ht="15.75" customHeight="1" thickBot="1" x14ac:dyDescent="0.3">
      <c r="B52" s="277"/>
      <c r="C52" s="278"/>
      <c r="D52" s="278"/>
      <c r="E52" s="278"/>
      <c r="F52" s="278"/>
      <c r="G52" s="278"/>
      <c r="H52" s="278"/>
      <c r="I52" s="278"/>
      <c r="J52" s="278"/>
      <c r="K52" s="278"/>
      <c r="L52" s="278"/>
      <c r="M52" s="278"/>
      <c r="N52" s="278"/>
      <c r="O52" s="279"/>
      <c r="Q52" s="271"/>
      <c r="R52" s="272"/>
      <c r="S52" s="272"/>
      <c r="T52" s="273"/>
      <c r="U52" s="71"/>
      <c r="V52" s="263"/>
      <c r="W52" s="265"/>
    </row>
    <row r="53" spans="1:26" ht="133.5" customHeight="1" thickBot="1" x14ac:dyDescent="0.3">
      <c r="A53" s="100" t="s">
        <v>64</v>
      </c>
      <c r="B53" s="101" t="s">
        <v>150</v>
      </c>
      <c r="C53" s="102" t="s">
        <v>151</v>
      </c>
      <c r="D53" s="102" t="s">
        <v>136</v>
      </c>
      <c r="E53" s="102" t="s">
        <v>12</v>
      </c>
      <c r="F53" s="102" t="s">
        <v>204</v>
      </c>
      <c r="G53" s="103" t="s">
        <v>139</v>
      </c>
      <c r="H53" s="104" t="s">
        <v>148</v>
      </c>
      <c r="I53" s="103" t="s">
        <v>149</v>
      </c>
      <c r="J53" s="105" t="s">
        <v>166</v>
      </c>
      <c r="K53" s="106" t="s">
        <v>43</v>
      </c>
      <c r="L53" s="66" t="s">
        <v>42</v>
      </c>
      <c r="M53" s="107" t="s">
        <v>137</v>
      </c>
      <c r="N53" s="104" t="s">
        <v>108</v>
      </c>
      <c r="O53" s="108" t="s">
        <v>45</v>
      </c>
      <c r="Q53" s="67" t="s">
        <v>24</v>
      </c>
      <c r="R53" s="67" t="s">
        <v>22</v>
      </c>
      <c r="S53" s="67" t="s">
        <v>23</v>
      </c>
      <c r="T53" s="67" t="s">
        <v>21</v>
      </c>
      <c r="V53" s="67" t="s">
        <v>24</v>
      </c>
      <c r="W53" s="109" t="s">
        <v>22</v>
      </c>
    </row>
    <row r="54" spans="1:26" ht="30" customHeight="1" x14ac:dyDescent="0.25">
      <c r="A54" s="110">
        <v>1</v>
      </c>
      <c r="B54" s="152"/>
      <c r="C54" s="153"/>
      <c r="D54" s="154"/>
      <c r="E54" s="155"/>
      <c r="F54" s="153"/>
      <c r="G54" s="156"/>
      <c r="H54" s="157"/>
      <c r="I54" s="158"/>
      <c r="J54" s="159"/>
      <c r="K54" s="160"/>
      <c r="L54" s="111" t="str">
        <f>IF($K54="I","(1)",IF($K54="S","(1)",IF($K54="MP","(2)",IF($K54="CM","(3)"," "))))</f>
        <v xml:space="preserve"> </v>
      </c>
      <c r="M54" s="178"/>
      <c r="N54" s="179"/>
      <c r="O54" s="180"/>
      <c r="Q54" s="112" t="str">
        <f>IF($K54="I",$M54,"")</f>
        <v/>
      </c>
      <c r="R54" s="112" t="str">
        <f>IF($K54="S",$M54,"")</f>
        <v/>
      </c>
      <c r="S54" s="113" t="str">
        <f>IF($K54="MP",$M54,"")</f>
        <v/>
      </c>
      <c r="T54" s="113" t="str">
        <f>IF($K54="CM",$M54,"")</f>
        <v/>
      </c>
      <c r="U54" s="114"/>
      <c r="V54" s="112" t="str">
        <f>IF($K54="I",IF(O54="N",$M54,"")," ")</f>
        <v xml:space="preserve"> </v>
      </c>
      <c r="W54" s="112" t="str">
        <f>IF($K54="S",IF(O54="N",$M54,"")," ")</f>
        <v xml:space="preserve"> </v>
      </c>
      <c r="Z54" s="115" t="str">
        <f t="shared" ref="Z54:Z78" si="0">IF(N54="N",M54," ")</f>
        <v xml:space="preserve"> </v>
      </c>
    </row>
    <row r="55" spans="1:26" ht="30" customHeight="1" x14ac:dyDescent="0.25">
      <c r="A55" s="116" t="str">
        <f>IF(OR(ISNUMBER(B55),ISNUMBER(C55)),A54+1, " ")</f>
        <v xml:space="preserve"> </v>
      </c>
      <c r="B55" s="161"/>
      <c r="C55" s="162"/>
      <c r="D55" s="163"/>
      <c r="E55" s="164"/>
      <c r="F55" s="162"/>
      <c r="G55" s="165"/>
      <c r="H55" s="157"/>
      <c r="I55" s="166"/>
      <c r="J55" s="167"/>
      <c r="K55" s="168"/>
      <c r="L55" s="69" t="str">
        <f t="shared" ref="L55:L121" si="1">IF($K55="I","(1)",IF($K55="S","(1)",IF($K55="MP","(2)",IF($K55="CM","(3)"," "))))</f>
        <v xml:space="preserve"> </v>
      </c>
      <c r="M55" s="181"/>
      <c r="N55" s="182"/>
      <c r="O55" s="183"/>
      <c r="Q55" s="117" t="str">
        <f t="shared" ref="Q55:Q118" si="2">IF($K55="I",$M55,"")</f>
        <v/>
      </c>
      <c r="R55" s="117" t="str">
        <f t="shared" ref="R55:R118" si="3">IF($K55="S",$M55,"")</f>
        <v/>
      </c>
      <c r="S55" s="118" t="str">
        <f t="shared" ref="S55:S118" si="4">IF($K55="MP",$M55,"")</f>
        <v/>
      </c>
      <c r="T55" s="118" t="str">
        <f t="shared" ref="T55:T118" si="5">IF($K55="CM",$M55,"")</f>
        <v/>
      </c>
      <c r="U55" s="114"/>
      <c r="V55" s="117" t="str">
        <f t="shared" ref="V55:V118" si="6">IF($K55="I",IF(O55="N",$M55,"")," ")</f>
        <v xml:space="preserve"> </v>
      </c>
      <c r="W55" s="117" t="str">
        <f t="shared" ref="W55:W118" si="7">IF($K55="S",IF(O55="N",$M55,"")," ")</f>
        <v xml:space="preserve"> </v>
      </c>
      <c r="Z55" s="115" t="str">
        <f t="shared" si="0"/>
        <v xml:space="preserve"> </v>
      </c>
    </row>
    <row r="56" spans="1:26" ht="30" customHeight="1" x14ac:dyDescent="0.25">
      <c r="A56" s="116" t="str">
        <f t="shared" ref="A56:A170" si="8">IF(OR(ISNUMBER(B56),ISNUMBER(C56)),A55+1, " ")</f>
        <v xml:space="preserve"> </v>
      </c>
      <c r="B56" s="161"/>
      <c r="C56" s="162"/>
      <c r="D56" s="163"/>
      <c r="E56" s="164"/>
      <c r="F56" s="162"/>
      <c r="G56" s="165"/>
      <c r="H56" s="157"/>
      <c r="I56" s="169"/>
      <c r="J56" s="157"/>
      <c r="K56" s="170"/>
      <c r="L56" s="69" t="str">
        <f t="shared" si="1"/>
        <v xml:space="preserve"> </v>
      </c>
      <c r="M56" s="181"/>
      <c r="N56" s="182"/>
      <c r="O56" s="183"/>
      <c r="Q56" s="117" t="str">
        <f t="shared" si="2"/>
        <v/>
      </c>
      <c r="R56" s="117" t="str">
        <f t="shared" si="3"/>
        <v/>
      </c>
      <c r="S56" s="118" t="str">
        <f t="shared" si="4"/>
        <v/>
      </c>
      <c r="T56" s="118" t="str">
        <f t="shared" si="5"/>
        <v/>
      </c>
      <c r="U56" s="114"/>
      <c r="V56" s="117" t="str">
        <f t="shared" si="6"/>
        <v xml:space="preserve"> </v>
      </c>
      <c r="W56" s="117" t="str">
        <f t="shared" si="7"/>
        <v xml:space="preserve"> </v>
      </c>
      <c r="Z56" s="115" t="str">
        <f t="shared" si="0"/>
        <v xml:space="preserve"> </v>
      </c>
    </row>
    <row r="57" spans="1:26" ht="30" customHeight="1" x14ac:dyDescent="0.25">
      <c r="A57" s="116" t="str">
        <f t="shared" si="8"/>
        <v xml:space="preserve"> </v>
      </c>
      <c r="B57" s="161"/>
      <c r="C57" s="162"/>
      <c r="D57" s="163"/>
      <c r="E57" s="164"/>
      <c r="F57" s="162"/>
      <c r="G57" s="165"/>
      <c r="H57" s="157"/>
      <c r="I57" s="169"/>
      <c r="J57" s="157"/>
      <c r="K57" s="170"/>
      <c r="L57" s="69" t="str">
        <f t="shared" si="1"/>
        <v xml:space="preserve"> </v>
      </c>
      <c r="M57" s="181"/>
      <c r="N57" s="182"/>
      <c r="O57" s="183"/>
      <c r="Q57" s="117" t="str">
        <f t="shared" si="2"/>
        <v/>
      </c>
      <c r="R57" s="117" t="str">
        <f t="shared" si="3"/>
        <v/>
      </c>
      <c r="S57" s="118" t="str">
        <f t="shared" si="4"/>
        <v/>
      </c>
      <c r="T57" s="118" t="str">
        <f t="shared" si="5"/>
        <v/>
      </c>
      <c r="U57" s="114"/>
      <c r="V57" s="117" t="str">
        <f t="shared" si="6"/>
        <v xml:space="preserve"> </v>
      </c>
      <c r="W57" s="117" t="str">
        <f t="shared" si="7"/>
        <v xml:space="preserve"> </v>
      </c>
      <c r="Z57" s="115" t="str">
        <f t="shared" si="0"/>
        <v xml:space="preserve"> </v>
      </c>
    </row>
    <row r="58" spans="1:26" ht="30" customHeight="1" x14ac:dyDescent="0.25">
      <c r="A58" s="116" t="str">
        <f t="shared" si="8"/>
        <v xml:space="preserve"> </v>
      </c>
      <c r="B58" s="161"/>
      <c r="C58" s="162"/>
      <c r="D58" s="163"/>
      <c r="E58" s="164"/>
      <c r="F58" s="162"/>
      <c r="G58" s="165"/>
      <c r="H58" s="157"/>
      <c r="I58" s="169"/>
      <c r="J58" s="157"/>
      <c r="K58" s="170"/>
      <c r="L58" s="69" t="str">
        <f t="shared" si="1"/>
        <v xml:space="preserve"> </v>
      </c>
      <c r="M58" s="181"/>
      <c r="N58" s="182"/>
      <c r="O58" s="183"/>
      <c r="Q58" s="117" t="str">
        <f t="shared" si="2"/>
        <v/>
      </c>
      <c r="R58" s="117" t="str">
        <f t="shared" si="3"/>
        <v/>
      </c>
      <c r="S58" s="118" t="str">
        <f t="shared" si="4"/>
        <v/>
      </c>
      <c r="T58" s="118" t="str">
        <f t="shared" si="5"/>
        <v/>
      </c>
      <c r="U58" s="114"/>
      <c r="V58" s="117" t="str">
        <f t="shared" si="6"/>
        <v xml:space="preserve"> </v>
      </c>
      <c r="W58" s="117" t="str">
        <f t="shared" si="7"/>
        <v xml:space="preserve"> </v>
      </c>
      <c r="Z58" s="115" t="str">
        <f t="shared" si="0"/>
        <v xml:space="preserve"> </v>
      </c>
    </row>
    <row r="59" spans="1:26" ht="30" customHeight="1" x14ac:dyDescent="0.25">
      <c r="A59" s="116" t="str">
        <f t="shared" si="8"/>
        <v xml:space="preserve"> </v>
      </c>
      <c r="B59" s="161"/>
      <c r="C59" s="162"/>
      <c r="D59" s="163"/>
      <c r="E59" s="164"/>
      <c r="F59" s="162"/>
      <c r="G59" s="165"/>
      <c r="H59" s="157"/>
      <c r="I59" s="169"/>
      <c r="J59" s="157"/>
      <c r="K59" s="170"/>
      <c r="L59" s="69" t="str">
        <f t="shared" si="1"/>
        <v xml:space="preserve"> </v>
      </c>
      <c r="M59" s="181"/>
      <c r="N59" s="182"/>
      <c r="O59" s="183"/>
      <c r="Q59" s="117" t="str">
        <f t="shared" si="2"/>
        <v/>
      </c>
      <c r="R59" s="117" t="str">
        <f t="shared" si="3"/>
        <v/>
      </c>
      <c r="S59" s="118" t="str">
        <f t="shared" si="4"/>
        <v/>
      </c>
      <c r="T59" s="118" t="str">
        <f t="shared" si="5"/>
        <v/>
      </c>
      <c r="U59" s="114"/>
      <c r="V59" s="117" t="str">
        <f t="shared" si="6"/>
        <v xml:space="preserve"> </v>
      </c>
      <c r="W59" s="117" t="str">
        <f t="shared" si="7"/>
        <v xml:space="preserve"> </v>
      </c>
      <c r="Z59" s="115" t="str">
        <f t="shared" si="0"/>
        <v xml:space="preserve"> </v>
      </c>
    </row>
    <row r="60" spans="1:26" ht="30" customHeight="1" x14ac:dyDescent="0.25">
      <c r="A60" s="116" t="str">
        <f t="shared" si="8"/>
        <v xml:space="preserve"> </v>
      </c>
      <c r="B60" s="161"/>
      <c r="C60" s="162"/>
      <c r="D60" s="163"/>
      <c r="E60" s="164"/>
      <c r="F60" s="171"/>
      <c r="G60" s="165"/>
      <c r="H60" s="157"/>
      <c r="I60" s="169"/>
      <c r="J60" s="157"/>
      <c r="K60" s="170"/>
      <c r="L60" s="69" t="str">
        <f t="shared" si="1"/>
        <v xml:space="preserve"> </v>
      </c>
      <c r="M60" s="181"/>
      <c r="N60" s="182"/>
      <c r="O60" s="183"/>
      <c r="Q60" s="117" t="str">
        <f t="shared" si="2"/>
        <v/>
      </c>
      <c r="R60" s="117" t="str">
        <f t="shared" si="3"/>
        <v/>
      </c>
      <c r="S60" s="118" t="str">
        <f t="shared" si="4"/>
        <v/>
      </c>
      <c r="T60" s="118" t="str">
        <f t="shared" si="5"/>
        <v/>
      </c>
      <c r="U60" s="114"/>
      <c r="V60" s="117" t="str">
        <f t="shared" si="6"/>
        <v xml:space="preserve"> </v>
      </c>
      <c r="W60" s="117" t="str">
        <f t="shared" si="7"/>
        <v xml:space="preserve"> </v>
      </c>
      <c r="Z60" s="115" t="str">
        <f t="shared" si="0"/>
        <v xml:space="preserve"> </v>
      </c>
    </row>
    <row r="61" spans="1:26" ht="30" customHeight="1" x14ac:dyDescent="0.25">
      <c r="A61" s="116" t="str">
        <f t="shared" si="8"/>
        <v xml:space="preserve"> </v>
      </c>
      <c r="B61" s="161"/>
      <c r="C61" s="162"/>
      <c r="D61" s="163"/>
      <c r="E61" s="164"/>
      <c r="F61" s="162"/>
      <c r="G61" s="165"/>
      <c r="H61" s="157"/>
      <c r="I61" s="169"/>
      <c r="J61" s="157"/>
      <c r="K61" s="170"/>
      <c r="L61" s="69" t="str">
        <f t="shared" si="1"/>
        <v xml:space="preserve"> </v>
      </c>
      <c r="M61" s="181"/>
      <c r="N61" s="182"/>
      <c r="O61" s="183"/>
      <c r="Q61" s="117" t="str">
        <f t="shared" si="2"/>
        <v/>
      </c>
      <c r="R61" s="117" t="str">
        <f t="shared" si="3"/>
        <v/>
      </c>
      <c r="S61" s="118" t="str">
        <f t="shared" si="4"/>
        <v/>
      </c>
      <c r="T61" s="118" t="str">
        <f t="shared" si="5"/>
        <v/>
      </c>
      <c r="U61" s="114"/>
      <c r="V61" s="117" t="str">
        <f t="shared" si="6"/>
        <v xml:space="preserve"> </v>
      </c>
      <c r="W61" s="117" t="str">
        <f t="shared" si="7"/>
        <v xml:space="preserve"> </v>
      </c>
      <c r="Z61" s="115" t="str">
        <f t="shared" si="0"/>
        <v xml:space="preserve"> </v>
      </c>
    </row>
    <row r="62" spans="1:26" ht="30" customHeight="1" x14ac:dyDescent="0.25">
      <c r="A62" s="116" t="str">
        <f t="shared" si="8"/>
        <v xml:space="preserve"> </v>
      </c>
      <c r="B62" s="161"/>
      <c r="C62" s="162"/>
      <c r="D62" s="163"/>
      <c r="E62" s="164"/>
      <c r="F62" s="162"/>
      <c r="G62" s="165"/>
      <c r="H62" s="157"/>
      <c r="I62" s="169"/>
      <c r="J62" s="157"/>
      <c r="K62" s="170"/>
      <c r="L62" s="69" t="str">
        <f t="shared" si="1"/>
        <v xml:space="preserve"> </v>
      </c>
      <c r="M62" s="181"/>
      <c r="N62" s="182"/>
      <c r="O62" s="183"/>
      <c r="Q62" s="117" t="str">
        <f t="shared" si="2"/>
        <v/>
      </c>
      <c r="R62" s="117" t="str">
        <f t="shared" si="3"/>
        <v/>
      </c>
      <c r="S62" s="118" t="str">
        <f t="shared" si="4"/>
        <v/>
      </c>
      <c r="T62" s="118" t="str">
        <f t="shared" si="5"/>
        <v/>
      </c>
      <c r="U62" s="114"/>
      <c r="V62" s="117" t="str">
        <f t="shared" si="6"/>
        <v xml:space="preserve"> </v>
      </c>
      <c r="W62" s="117" t="str">
        <f t="shared" si="7"/>
        <v xml:space="preserve"> </v>
      </c>
      <c r="Z62" s="115" t="str">
        <f t="shared" si="0"/>
        <v xml:space="preserve"> </v>
      </c>
    </row>
    <row r="63" spans="1:26" ht="30" customHeight="1" x14ac:dyDescent="0.25">
      <c r="A63" s="116" t="str">
        <f t="shared" si="8"/>
        <v xml:space="preserve"> </v>
      </c>
      <c r="B63" s="161"/>
      <c r="C63" s="162"/>
      <c r="D63" s="163"/>
      <c r="E63" s="164"/>
      <c r="F63" s="162"/>
      <c r="G63" s="165"/>
      <c r="H63" s="157"/>
      <c r="I63" s="169"/>
      <c r="J63" s="157"/>
      <c r="K63" s="170"/>
      <c r="L63" s="69" t="str">
        <f t="shared" si="1"/>
        <v xml:space="preserve"> </v>
      </c>
      <c r="M63" s="181"/>
      <c r="N63" s="182"/>
      <c r="O63" s="183"/>
      <c r="Q63" s="117" t="str">
        <f t="shared" si="2"/>
        <v/>
      </c>
      <c r="R63" s="117" t="str">
        <f t="shared" si="3"/>
        <v/>
      </c>
      <c r="S63" s="118" t="str">
        <f t="shared" si="4"/>
        <v/>
      </c>
      <c r="T63" s="118" t="str">
        <f t="shared" si="5"/>
        <v/>
      </c>
      <c r="U63" s="114"/>
      <c r="V63" s="117" t="str">
        <f t="shared" si="6"/>
        <v xml:space="preserve"> </v>
      </c>
      <c r="W63" s="117" t="str">
        <f t="shared" si="7"/>
        <v xml:space="preserve"> </v>
      </c>
      <c r="Z63" s="115" t="str">
        <f t="shared" si="0"/>
        <v xml:space="preserve"> </v>
      </c>
    </row>
    <row r="64" spans="1:26" ht="30" customHeight="1" x14ac:dyDescent="0.25">
      <c r="A64" s="116" t="str">
        <f t="shared" si="8"/>
        <v xml:space="preserve"> </v>
      </c>
      <c r="B64" s="161"/>
      <c r="C64" s="162"/>
      <c r="D64" s="163"/>
      <c r="E64" s="164"/>
      <c r="F64" s="162"/>
      <c r="G64" s="165"/>
      <c r="H64" s="157"/>
      <c r="I64" s="169"/>
      <c r="J64" s="157"/>
      <c r="K64" s="170"/>
      <c r="L64" s="69" t="str">
        <f t="shared" si="1"/>
        <v xml:space="preserve"> </v>
      </c>
      <c r="M64" s="181"/>
      <c r="N64" s="182"/>
      <c r="O64" s="183"/>
      <c r="Q64" s="117" t="str">
        <f t="shared" si="2"/>
        <v/>
      </c>
      <c r="R64" s="117" t="str">
        <f t="shared" si="3"/>
        <v/>
      </c>
      <c r="S64" s="118" t="str">
        <f t="shared" si="4"/>
        <v/>
      </c>
      <c r="T64" s="118" t="str">
        <f t="shared" si="5"/>
        <v/>
      </c>
      <c r="U64" s="114"/>
      <c r="V64" s="117" t="str">
        <f t="shared" si="6"/>
        <v xml:space="preserve"> </v>
      </c>
      <c r="W64" s="117" t="str">
        <f t="shared" si="7"/>
        <v xml:space="preserve"> </v>
      </c>
      <c r="Z64" s="115" t="str">
        <f t="shared" si="0"/>
        <v xml:space="preserve"> </v>
      </c>
    </row>
    <row r="65" spans="1:26" ht="30" customHeight="1" x14ac:dyDescent="0.25">
      <c r="A65" s="116" t="str">
        <f t="shared" si="8"/>
        <v xml:space="preserve"> </v>
      </c>
      <c r="B65" s="161"/>
      <c r="C65" s="162"/>
      <c r="D65" s="163"/>
      <c r="E65" s="164"/>
      <c r="F65" s="162"/>
      <c r="G65" s="165"/>
      <c r="H65" s="157"/>
      <c r="I65" s="169"/>
      <c r="J65" s="157"/>
      <c r="K65" s="170"/>
      <c r="L65" s="69" t="str">
        <f t="shared" si="1"/>
        <v xml:space="preserve"> </v>
      </c>
      <c r="M65" s="181"/>
      <c r="N65" s="182"/>
      <c r="O65" s="183"/>
      <c r="Q65" s="117" t="str">
        <f t="shared" si="2"/>
        <v/>
      </c>
      <c r="R65" s="117" t="str">
        <f t="shared" si="3"/>
        <v/>
      </c>
      <c r="S65" s="118" t="str">
        <f t="shared" si="4"/>
        <v/>
      </c>
      <c r="T65" s="118" t="str">
        <f t="shared" si="5"/>
        <v/>
      </c>
      <c r="U65" s="114"/>
      <c r="V65" s="117" t="str">
        <f t="shared" si="6"/>
        <v xml:space="preserve"> </v>
      </c>
      <c r="W65" s="117" t="str">
        <f t="shared" si="7"/>
        <v xml:space="preserve"> </v>
      </c>
      <c r="Z65" s="115" t="str">
        <f t="shared" si="0"/>
        <v xml:space="preserve"> </v>
      </c>
    </row>
    <row r="66" spans="1:26" ht="30" customHeight="1" x14ac:dyDescent="0.25">
      <c r="A66" s="116" t="str">
        <f t="shared" si="8"/>
        <v xml:space="preserve"> </v>
      </c>
      <c r="B66" s="311"/>
      <c r="C66" s="312"/>
      <c r="D66" s="313"/>
      <c r="E66" s="314"/>
      <c r="F66" s="312"/>
      <c r="G66" s="315"/>
      <c r="H66" s="316"/>
      <c r="I66" s="169"/>
      <c r="J66" s="157"/>
      <c r="K66" s="170"/>
      <c r="L66" s="69" t="str">
        <f t="shared" si="1"/>
        <v xml:space="preserve"> </v>
      </c>
      <c r="M66" s="181"/>
      <c r="N66" s="182"/>
      <c r="O66" s="183"/>
      <c r="Q66" s="117" t="str">
        <f t="shared" si="2"/>
        <v/>
      </c>
      <c r="R66" s="117" t="str">
        <f t="shared" si="3"/>
        <v/>
      </c>
      <c r="S66" s="118" t="str">
        <f t="shared" si="4"/>
        <v/>
      </c>
      <c r="T66" s="118" t="str">
        <f t="shared" si="5"/>
        <v/>
      </c>
      <c r="U66" s="114"/>
      <c r="V66" s="117" t="str">
        <f t="shared" si="6"/>
        <v xml:space="preserve"> </v>
      </c>
      <c r="W66" s="117" t="str">
        <f t="shared" si="7"/>
        <v xml:space="preserve"> </v>
      </c>
      <c r="Z66" s="115" t="str">
        <f t="shared" si="0"/>
        <v xml:space="preserve"> </v>
      </c>
    </row>
    <row r="67" spans="1:26" ht="30" customHeight="1" x14ac:dyDescent="0.25">
      <c r="A67" s="116" t="str">
        <f t="shared" si="8"/>
        <v xml:space="preserve"> </v>
      </c>
      <c r="B67" s="161"/>
      <c r="C67" s="162"/>
      <c r="D67" s="163"/>
      <c r="E67" s="164"/>
      <c r="F67" s="162"/>
      <c r="G67" s="165"/>
      <c r="H67" s="157"/>
      <c r="I67" s="169"/>
      <c r="J67" s="157"/>
      <c r="K67" s="170"/>
      <c r="L67" s="69" t="str">
        <f t="shared" si="1"/>
        <v xml:space="preserve"> </v>
      </c>
      <c r="M67" s="181"/>
      <c r="N67" s="182"/>
      <c r="O67" s="183"/>
      <c r="Q67" s="117" t="str">
        <f t="shared" si="2"/>
        <v/>
      </c>
      <c r="R67" s="117" t="str">
        <f t="shared" si="3"/>
        <v/>
      </c>
      <c r="S67" s="118" t="str">
        <f t="shared" si="4"/>
        <v/>
      </c>
      <c r="T67" s="118" t="str">
        <f t="shared" si="5"/>
        <v/>
      </c>
      <c r="U67" s="114"/>
      <c r="V67" s="117" t="str">
        <f t="shared" si="6"/>
        <v xml:space="preserve"> </v>
      </c>
      <c r="W67" s="117" t="str">
        <f t="shared" si="7"/>
        <v xml:space="preserve"> </v>
      </c>
      <c r="Z67" s="115" t="str">
        <f t="shared" si="0"/>
        <v xml:space="preserve"> </v>
      </c>
    </row>
    <row r="68" spans="1:26" ht="30" customHeight="1" x14ac:dyDescent="0.25">
      <c r="A68" s="116" t="str">
        <f t="shared" si="8"/>
        <v xml:space="preserve"> </v>
      </c>
      <c r="B68" s="161"/>
      <c r="C68" s="162"/>
      <c r="D68" s="163"/>
      <c r="E68" s="164"/>
      <c r="F68" s="162"/>
      <c r="G68" s="165"/>
      <c r="H68" s="157"/>
      <c r="I68" s="169"/>
      <c r="J68" s="157"/>
      <c r="K68" s="170"/>
      <c r="L68" s="69" t="str">
        <f t="shared" si="1"/>
        <v xml:space="preserve"> </v>
      </c>
      <c r="M68" s="181"/>
      <c r="N68" s="182"/>
      <c r="O68" s="183"/>
      <c r="Q68" s="117" t="str">
        <f t="shared" si="2"/>
        <v/>
      </c>
      <c r="R68" s="117" t="str">
        <f t="shared" si="3"/>
        <v/>
      </c>
      <c r="S68" s="118" t="str">
        <f t="shared" si="4"/>
        <v/>
      </c>
      <c r="T68" s="118" t="str">
        <f t="shared" si="5"/>
        <v/>
      </c>
      <c r="U68" s="114"/>
      <c r="V68" s="117" t="str">
        <f t="shared" si="6"/>
        <v xml:space="preserve"> </v>
      </c>
      <c r="W68" s="117" t="str">
        <f t="shared" si="7"/>
        <v xml:space="preserve"> </v>
      </c>
      <c r="Z68" s="115" t="str">
        <f t="shared" si="0"/>
        <v xml:space="preserve"> </v>
      </c>
    </row>
    <row r="69" spans="1:26" ht="30" customHeight="1" x14ac:dyDescent="0.25">
      <c r="A69" s="116" t="str">
        <f t="shared" si="8"/>
        <v xml:space="preserve"> </v>
      </c>
      <c r="B69" s="161"/>
      <c r="C69" s="162"/>
      <c r="D69" s="163"/>
      <c r="E69" s="164"/>
      <c r="F69" s="162"/>
      <c r="G69" s="165"/>
      <c r="H69" s="157"/>
      <c r="I69" s="169"/>
      <c r="J69" s="157"/>
      <c r="K69" s="170"/>
      <c r="L69" s="69" t="str">
        <f t="shared" si="1"/>
        <v xml:space="preserve"> </v>
      </c>
      <c r="M69" s="181"/>
      <c r="N69" s="182"/>
      <c r="O69" s="183"/>
      <c r="Q69" s="117" t="str">
        <f t="shared" si="2"/>
        <v/>
      </c>
      <c r="R69" s="117" t="str">
        <f t="shared" si="3"/>
        <v/>
      </c>
      <c r="S69" s="118" t="str">
        <f t="shared" si="4"/>
        <v/>
      </c>
      <c r="T69" s="118" t="str">
        <f t="shared" si="5"/>
        <v/>
      </c>
      <c r="U69" s="114"/>
      <c r="V69" s="117" t="str">
        <f t="shared" si="6"/>
        <v xml:space="preserve"> </v>
      </c>
      <c r="W69" s="117" t="str">
        <f t="shared" si="7"/>
        <v xml:space="preserve"> </v>
      </c>
      <c r="Z69" s="115" t="str">
        <f t="shared" si="0"/>
        <v xml:space="preserve"> </v>
      </c>
    </row>
    <row r="70" spans="1:26" ht="30" customHeight="1" x14ac:dyDescent="0.25">
      <c r="A70" s="116" t="str">
        <f t="shared" si="8"/>
        <v xml:space="preserve"> </v>
      </c>
      <c r="B70" s="161"/>
      <c r="C70" s="162"/>
      <c r="D70" s="163"/>
      <c r="E70" s="164"/>
      <c r="F70" s="162"/>
      <c r="G70" s="165"/>
      <c r="H70" s="157"/>
      <c r="I70" s="169"/>
      <c r="J70" s="157"/>
      <c r="K70" s="170"/>
      <c r="L70" s="69" t="str">
        <f t="shared" si="1"/>
        <v xml:space="preserve"> </v>
      </c>
      <c r="M70" s="181"/>
      <c r="N70" s="182"/>
      <c r="O70" s="183"/>
      <c r="Q70" s="117" t="str">
        <f t="shared" si="2"/>
        <v/>
      </c>
      <c r="R70" s="117" t="str">
        <f t="shared" si="3"/>
        <v/>
      </c>
      <c r="S70" s="118" t="str">
        <f t="shared" si="4"/>
        <v/>
      </c>
      <c r="T70" s="118" t="str">
        <f t="shared" si="5"/>
        <v/>
      </c>
      <c r="U70" s="114"/>
      <c r="V70" s="117" t="str">
        <f t="shared" si="6"/>
        <v xml:space="preserve"> </v>
      </c>
      <c r="W70" s="117" t="str">
        <f t="shared" si="7"/>
        <v xml:space="preserve"> </v>
      </c>
      <c r="Z70" s="115" t="str">
        <f t="shared" si="0"/>
        <v xml:space="preserve"> </v>
      </c>
    </row>
    <row r="71" spans="1:26" ht="30" customHeight="1" x14ac:dyDescent="0.25">
      <c r="A71" s="116" t="str">
        <f t="shared" si="8"/>
        <v xml:space="preserve"> </v>
      </c>
      <c r="B71" s="161"/>
      <c r="C71" s="162"/>
      <c r="D71" s="163"/>
      <c r="E71" s="164"/>
      <c r="F71" s="171"/>
      <c r="G71" s="165"/>
      <c r="H71" s="157"/>
      <c r="I71" s="169"/>
      <c r="J71" s="157"/>
      <c r="K71" s="170"/>
      <c r="L71" s="69" t="str">
        <f t="shared" si="1"/>
        <v xml:space="preserve"> </v>
      </c>
      <c r="M71" s="181"/>
      <c r="N71" s="182"/>
      <c r="O71" s="183"/>
      <c r="Q71" s="117" t="str">
        <f t="shared" si="2"/>
        <v/>
      </c>
      <c r="R71" s="117" t="str">
        <f t="shared" si="3"/>
        <v/>
      </c>
      <c r="S71" s="118" t="str">
        <f t="shared" si="4"/>
        <v/>
      </c>
      <c r="T71" s="118" t="str">
        <f t="shared" si="5"/>
        <v/>
      </c>
      <c r="U71" s="114"/>
      <c r="V71" s="117" t="str">
        <f t="shared" si="6"/>
        <v xml:space="preserve"> </v>
      </c>
      <c r="W71" s="117" t="str">
        <f t="shared" si="7"/>
        <v xml:space="preserve"> </v>
      </c>
      <c r="Z71" s="115" t="str">
        <f t="shared" si="0"/>
        <v xml:space="preserve"> </v>
      </c>
    </row>
    <row r="72" spans="1:26" ht="30" customHeight="1" x14ac:dyDescent="0.25">
      <c r="A72" s="116" t="str">
        <f t="shared" si="8"/>
        <v xml:space="preserve"> </v>
      </c>
      <c r="B72" s="161"/>
      <c r="C72" s="162"/>
      <c r="D72" s="163"/>
      <c r="E72" s="164"/>
      <c r="F72" s="171"/>
      <c r="G72" s="165"/>
      <c r="H72" s="157"/>
      <c r="I72" s="169"/>
      <c r="J72" s="157"/>
      <c r="K72" s="170"/>
      <c r="L72" s="69" t="str">
        <f>IF($K72="I","(1)",IF($K72="S","(1)",IF($K72="MP","(2)",IF($K72="CM","(3)"," "))))</f>
        <v xml:space="preserve"> </v>
      </c>
      <c r="M72" s="181"/>
      <c r="N72" s="182"/>
      <c r="O72" s="183"/>
      <c r="Q72" s="117" t="str">
        <f t="shared" si="2"/>
        <v/>
      </c>
      <c r="R72" s="117" t="str">
        <f t="shared" si="3"/>
        <v/>
      </c>
      <c r="S72" s="118" t="str">
        <f t="shared" si="4"/>
        <v/>
      </c>
      <c r="T72" s="118" t="str">
        <f t="shared" si="5"/>
        <v/>
      </c>
      <c r="U72" s="114"/>
      <c r="V72" s="117" t="str">
        <f t="shared" si="6"/>
        <v xml:space="preserve"> </v>
      </c>
      <c r="W72" s="117" t="str">
        <f t="shared" si="7"/>
        <v xml:space="preserve"> </v>
      </c>
      <c r="Z72" s="115" t="str">
        <f t="shared" si="0"/>
        <v xml:space="preserve"> </v>
      </c>
    </row>
    <row r="73" spans="1:26" ht="30" customHeight="1" x14ac:dyDescent="0.25">
      <c r="A73" s="116" t="str">
        <f t="shared" si="8"/>
        <v xml:space="preserve"> </v>
      </c>
      <c r="B73" s="311"/>
      <c r="C73" s="312"/>
      <c r="D73" s="313"/>
      <c r="E73" s="314"/>
      <c r="F73" s="312"/>
      <c r="G73" s="315"/>
      <c r="H73" s="316"/>
      <c r="I73" s="169"/>
      <c r="J73" s="157"/>
      <c r="K73" s="170"/>
      <c r="L73" s="69" t="str">
        <f t="shared" si="1"/>
        <v xml:space="preserve"> </v>
      </c>
      <c r="M73" s="181"/>
      <c r="N73" s="182"/>
      <c r="O73" s="183"/>
      <c r="Q73" s="117" t="str">
        <f t="shared" si="2"/>
        <v/>
      </c>
      <c r="R73" s="117" t="str">
        <f t="shared" si="3"/>
        <v/>
      </c>
      <c r="S73" s="118" t="str">
        <f t="shared" si="4"/>
        <v/>
      </c>
      <c r="T73" s="118" t="str">
        <f t="shared" si="5"/>
        <v/>
      </c>
      <c r="U73" s="114"/>
      <c r="V73" s="117" t="str">
        <f t="shared" si="6"/>
        <v xml:space="preserve"> </v>
      </c>
      <c r="W73" s="117" t="str">
        <f t="shared" si="7"/>
        <v xml:space="preserve"> </v>
      </c>
      <c r="Z73" s="115" t="str">
        <f t="shared" si="0"/>
        <v xml:space="preserve"> </v>
      </c>
    </row>
    <row r="74" spans="1:26" ht="30" customHeight="1" x14ac:dyDescent="0.25">
      <c r="A74" s="116" t="str">
        <f t="shared" si="8"/>
        <v xml:space="preserve"> </v>
      </c>
      <c r="B74" s="161"/>
      <c r="C74" s="162"/>
      <c r="D74" s="163"/>
      <c r="E74" s="164"/>
      <c r="F74" s="162"/>
      <c r="G74" s="165"/>
      <c r="H74" s="157"/>
      <c r="I74" s="169"/>
      <c r="J74" s="157"/>
      <c r="K74" s="170"/>
      <c r="L74" s="69" t="str">
        <f t="shared" si="1"/>
        <v xml:space="preserve"> </v>
      </c>
      <c r="M74" s="181"/>
      <c r="N74" s="182"/>
      <c r="O74" s="183"/>
      <c r="Q74" s="117" t="str">
        <f t="shared" si="2"/>
        <v/>
      </c>
      <c r="R74" s="117" t="str">
        <f t="shared" si="3"/>
        <v/>
      </c>
      <c r="S74" s="118" t="str">
        <f t="shared" si="4"/>
        <v/>
      </c>
      <c r="T74" s="118" t="str">
        <f t="shared" si="5"/>
        <v/>
      </c>
      <c r="U74" s="114"/>
      <c r="V74" s="117" t="str">
        <f t="shared" si="6"/>
        <v xml:space="preserve"> </v>
      </c>
      <c r="W74" s="117" t="str">
        <f t="shared" si="7"/>
        <v xml:space="preserve"> </v>
      </c>
      <c r="Z74" s="115" t="str">
        <f t="shared" si="0"/>
        <v xml:space="preserve"> </v>
      </c>
    </row>
    <row r="75" spans="1:26" ht="30" customHeight="1" x14ac:dyDescent="0.25">
      <c r="A75" s="116" t="str">
        <f t="shared" si="8"/>
        <v xml:space="preserve"> </v>
      </c>
      <c r="B75" s="317"/>
      <c r="C75" s="318"/>
      <c r="D75" s="313"/>
      <c r="E75" s="314"/>
      <c r="F75" s="318"/>
      <c r="G75" s="319"/>
      <c r="H75" s="319"/>
      <c r="I75" s="169"/>
      <c r="J75" s="157"/>
      <c r="K75" s="170"/>
      <c r="L75" s="69" t="str">
        <f t="shared" si="1"/>
        <v xml:space="preserve"> </v>
      </c>
      <c r="M75" s="181"/>
      <c r="N75" s="182"/>
      <c r="O75" s="183"/>
      <c r="Q75" s="117" t="str">
        <f t="shared" si="2"/>
        <v/>
      </c>
      <c r="R75" s="117" t="str">
        <f t="shared" si="3"/>
        <v/>
      </c>
      <c r="S75" s="118" t="str">
        <f t="shared" si="4"/>
        <v/>
      </c>
      <c r="T75" s="118" t="str">
        <f t="shared" si="5"/>
        <v/>
      </c>
      <c r="U75" s="114"/>
      <c r="V75" s="117" t="str">
        <f t="shared" si="6"/>
        <v xml:space="preserve"> </v>
      </c>
      <c r="W75" s="117" t="str">
        <f t="shared" si="7"/>
        <v xml:space="preserve"> </v>
      </c>
      <c r="Z75" s="115" t="str">
        <f t="shared" si="0"/>
        <v xml:space="preserve"> </v>
      </c>
    </row>
    <row r="76" spans="1:26" ht="30" customHeight="1" x14ac:dyDescent="0.25">
      <c r="A76" s="116" t="str">
        <f t="shared" si="8"/>
        <v xml:space="preserve"> </v>
      </c>
      <c r="B76" s="161"/>
      <c r="C76" s="162"/>
      <c r="D76" s="163"/>
      <c r="E76" s="164"/>
      <c r="F76" s="162"/>
      <c r="G76" s="165"/>
      <c r="H76" s="157"/>
      <c r="I76" s="169"/>
      <c r="J76" s="157"/>
      <c r="K76" s="170"/>
      <c r="L76" s="69" t="str">
        <f t="shared" si="1"/>
        <v xml:space="preserve"> </v>
      </c>
      <c r="M76" s="181"/>
      <c r="N76" s="182"/>
      <c r="O76" s="183"/>
      <c r="Q76" s="117" t="str">
        <f t="shared" si="2"/>
        <v/>
      </c>
      <c r="R76" s="117" t="str">
        <f t="shared" si="3"/>
        <v/>
      </c>
      <c r="S76" s="118" t="str">
        <f t="shared" si="4"/>
        <v/>
      </c>
      <c r="T76" s="118" t="str">
        <f t="shared" si="5"/>
        <v/>
      </c>
      <c r="U76" s="114"/>
      <c r="V76" s="117" t="str">
        <f t="shared" si="6"/>
        <v xml:space="preserve"> </v>
      </c>
      <c r="W76" s="117" t="str">
        <f t="shared" si="7"/>
        <v xml:space="preserve"> </v>
      </c>
      <c r="Z76" s="115" t="str">
        <f t="shared" si="0"/>
        <v xml:space="preserve"> </v>
      </c>
    </row>
    <row r="77" spans="1:26" ht="30" customHeight="1" x14ac:dyDescent="0.25">
      <c r="A77" s="116" t="str">
        <f t="shared" si="8"/>
        <v xml:space="preserve"> </v>
      </c>
      <c r="B77" s="161"/>
      <c r="C77" s="162"/>
      <c r="D77" s="163"/>
      <c r="E77" s="164"/>
      <c r="F77" s="162"/>
      <c r="G77" s="165"/>
      <c r="H77" s="157"/>
      <c r="I77" s="169"/>
      <c r="J77" s="157"/>
      <c r="K77" s="170"/>
      <c r="L77" s="69" t="str">
        <f t="shared" si="1"/>
        <v xml:space="preserve"> </v>
      </c>
      <c r="M77" s="181"/>
      <c r="N77" s="182"/>
      <c r="O77" s="183"/>
      <c r="Q77" s="117" t="str">
        <f t="shared" si="2"/>
        <v/>
      </c>
      <c r="R77" s="117" t="str">
        <f t="shared" si="3"/>
        <v/>
      </c>
      <c r="S77" s="118" t="str">
        <f t="shared" si="4"/>
        <v/>
      </c>
      <c r="T77" s="118" t="str">
        <f t="shared" si="5"/>
        <v/>
      </c>
      <c r="U77" s="114"/>
      <c r="V77" s="117" t="str">
        <f t="shared" si="6"/>
        <v xml:space="preserve"> </v>
      </c>
      <c r="W77" s="117" t="str">
        <f t="shared" si="7"/>
        <v xml:space="preserve"> </v>
      </c>
      <c r="Z77" s="115" t="str">
        <f t="shared" si="0"/>
        <v xml:space="preserve"> </v>
      </c>
    </row>
    <row r="78" spans="1:26" ht="30" customHeight="1" x14ac:dyDescent="0.25">
      <c r="A78" s="116" t="str">
        <f t="shared" si="8"/>
        <v xml:space="preserve"> </v>
      </c>
      <c r="B78" s="161"/>
      <c r="C78" s="162"/>
      <c r="D78" s="163"/>
      <c r="E78" s="164"/>
      <c r="F78" s="162"/>
      <c r="G78" s="165"/>
      <c r="H78" s="157"/>
      <c r="I78" s="169"/>
      <c r="J78" s="157"/>
      <c r="K78" s="170"/>
      <c r="L78" s="69" t="str">
        <f t="shared" si="1"/>
        <v xml:space="preserve"> </v>
      </c>
      <c r="M78" s="181"/>
      <c r="N78" s="182"/>
      <c r="O78" s="183"/>
      <c r="Q78" s="117" t="str">
        <f t="shared" si="2"/>
        <v/>
      </c>
      <c r="R78" s="117" t="str">
        <f t="shared" si="3"/>
        <v/>
      </c>
      <c r="S78" s="118" t="str">
        <f t="shared" si="4"/>
        <v/>
      </c>
      <c r="T78" s="118" t="str">
        <f t="shared" si="5"/>
        <v/>
      </c>
      <c r="U78" s="114"/>
      <c r="V78" s="117" t="str">
        <f t="shared" si="6"/>
        <v xml:space="preserve"> </v>
      </c>
      <c r="W78" s="117" t="str">
        <f t="shared" si="7"/>
        <v xml:space="preserve"> </v>
      </c>
      <c r="Z78" s="115" t="str">
        <f t="shared" si="0"/>
        <v xml:space="preserve"> </v>
      </c>
    </row>
    <row r="79" spans="1:26" ht="30" customHeight="1" x14ac:dyDescent="0.25">
      <c r="A79" s="116" t="str">
        <f t="shared" si="8"/>
        <v xml:space="preserve"> </v>
      </c>
      <c r="B79" s="161"/>
      <c r="C79" s="162"/>
      <c r="D79" s="163"/>
      <c r="E79" s="164"/>
      <c r="F79" s="162"/>
      <c r="G79" s="165"/>
      <c r="H79" s="157"/>
      <c r="I79" s="169"/>
      <c r="J79" s="157"/>
      <c r="K79" s="170"/>
      <c r="L79" s="69" t="str">
        <f t="shared" si="1"/>
        <v xml:space="preserve"> </v>
      </c>
      <c r="M79" s="181"/>
      <c r="N79" s="182"/>
      <c r="O79" s="183"/>
      <c r="Q79" s="117" t="str">
        <f t="shared" si="2"/>
        <v/>
      </c>
      <c r="R79" s="117" t="str">
        <f t="shared" si="3"/>
        <v/>
      </c>
      <c r="S79" s="118" t="str">
        <f t="shared" si="4"/>
        <v/>
      </c>
      <c r="T79" s="118" t="str">
        <f t="shared" si="5"/>
        <v/>
      </c>
      <c r="U79" s="114"/>
      <c r="V79" s="117" t="str">
        <f t="shared" si="6"/>
        <v xml:space="preserve"> </v>
      </c>
      <c r="W79" s="117" t="str">
        <f t="shared" si="7"/>
        <v xml:space="preserve"> </v>
      </c>
      <c r="Z79" s="115"/>
    </row>
    <row r="80" spans="1:26" ht="30" customHeight="1" x14ac:dyDescent="0.25">
      <c r="A80" s="116" t="str">
        <f t="shared" si="8"/>
        <v xml:space="preserve"> </v>
      </c>
      <c r="B80" s="161"/>
      <c r="C80" s="162"/>
      <c r="D80" s="163"/>
      <c r="E80" s="164"/>
      <c r="F80" s="162"/>
      <c r="G80" s="165"/>
      <c r="H80" s="157"/>
      <c r="I80" s="169"/>
      <c r="J80" s="157"/>
      <c r="K80" s="170"/>
      <c r="L80" s="69" t="str">
        <f t="shared" si="1"/>
        <v xml:space="preserve"> </v>
      </c>
      <c r="M80" s="181"/>
      <c r="N80" s="182"/>
      <c r="O80" s="183"/>
      <c r="Q80" s="117" t="str">
        <f t="shared" si="2"/>
        <v/>
      </c>
      <c r="R80" s="117" t="str">
        <f t="shared" si="3"/>
        <v/>
      </c>
      <c r="S80" s="118" t="str">
        <f t="shared" si="4"/>
        <v/>
      </c>
      <c r="T80" s="118" t="str">
        <f t="shared" si="5"/>
        <v/>
      </c>
      <c r="U80" s="114"/>
      <c r="V80" s="117" t="str">
        <f t="shared" si="6"/>
        <v xml:space="preserve"> </v>
      </c>
      <c r="W80" s="117" t="str">
        <f t="shared" si="7"/>
        <v xml:space="preserve"> </v>
      </c>
      <c r="Z80" s="115" t="str">
        <f t="shared" ref="Z80:Z119" si="9">IF(N80="N",M80," ")</f>
        <v xml:space="preserve"> </v>
      </c>
    </row>
    <row r="81" spans="1:26" ht="30" customHeight="1" x14ac:dyDescent="0.25">
      <c r="A81" s="116" t="str">
        <f t="shared" si="8"/>
        <v xml:space="preserve"> </v>
      </c>
      <c r="B81" s="161"/>
      <c r="C81" s="162"/>
      <c r="D81" s="163"/>
      <c r="E81" s="164"/>
      <c r="F81" s="162"/>
      <c r="G81" s="165"/>
      <c r="H81" s="157"/>
      <c r="I81" s="169"/>
      <c r="J81" s="157"/>
      <c r="K81" s="170"/>
      <c r="L81" s="69" t="str">
        <f t="shared" si="1"/>
        <v xml:space="preserve"> </v>
      </c>
      <c r="M81" s="181"/>
      <c r="N81" s="182"/>
      <c r="O81" s="183"/>
      <c r="Q81" s="117" t="str">
        <f t="shared" si="2"/>
        <v/>
      </c>
      <c r="R81" s="117" t="str">
        <f t="shared" si="3"/>
        <v/>
      </c>
      <c r="S81" s="118" t="str">
        <f t="shared" si="4"/>
        <v/>
      </c>
      <c r="T81" s="118" t="str">
        <f t="shared" si="5"/>
        <v/>
      </c>
      <c r="U81" s="114"/>
      <c r="V81" s="117" t="str">
        <f t="shared" si="6"/>
        <v xml:space="preserve"> </v>
      </c>
      <c r="W81" s="117" t="str">
        <f t="shared" si="7"/>
        <v xml:space="preserve"> </v>
      </c>
      <c r="Z81" s="115" t="str">
        <f t="shared" si="9"/>
        <v xml:space="preserve"> </v>
      </c>
    </row>
    <row r="82" spans="1:26" ht="30" customHeight="1" x14ac:dyDescent="0.25">
      <c r="A82" s="116" t="str">
        <f t="shared" si="8"/>
        <v xml:space="preserve"> </v>
      </c>
      <c r="B82" s="161"/>
      <c r="C82" s="162"/>
      <c r="D82" s="163"/>
      <c r="E82" s="164"/>
      <c r="F82" s="162"/>
      <c r="G82" s="165"/>
      <c r="H82" s="157"/>
      <c r="I82" s="169"/>
      <c r="J82" s="157"/>
      <c r="K82" s="170"/>
      <c r="L82" s="69" t="str">
        <f t="shared" si="1"/>
        <v xml:space="preserve"> </v>
      </c>
      <c r="M82" s="181"/>
      <c r="N82" s="182"/>
      <c r="O82" s="183"/>
      <c r="Q82" s="117" t="str">
        <f t="shared" si="2"/>
        <v/>
      </c>
      <c r="R82" s="117" t="str">
        <f t="shared" si="3"/>
        <v/>
      </c>
      <c r="S82" s="118" t="str">
        <f t="shared" si="4"/>
        <v/>
      </c>
      <c r="T82" s="118" t="str">
        <f t="shared" si="5"/>
        <v/>
      </c>
      <c r="U82" s="114"/>
      <c r="V82" s="117" t="str">
        <f t="shared" si="6"/>
        <v xml:space="preserve"> </v>
      </c>
      <c r="W82" s="117" t="str">
        <f t="shared" si="7"/>
        <v xml:space="preserve"> </v>
      </c>
      <c r="Z82" s="115" t="str">
        <f t="shared" si="9"/>
        <v xml:space="preserve"> </v>
      </c>
    </row>
    <row r="83" spans="1:26" ht="30" customHeight="1" x14ac:dyDescent="0.25">
      <c r="A83" s="116" t="str">
        <f t="shared" si="8"/>
        <v xml:space="preserve"> </v>
      </c>
      <c r="B83" s="161"/>
      <c r="C83" s="162"/>
      <c r="D83" s="163"/>
      <c r="E83" s="164"/>
      <c r="F83" s="162"/>
      <c r="G83" s="165"/>
      <c r="H83" s="157"/>
      <c r="I83" s="169"/>
      <c r="J83" s="157"/>
      <c r="K83" s="170"/>
      <c r="L83" s="69" t="str">
        <f t="shared" si="1"/>
        <v xml:space="preserve"> </v>
      </c>
      <c r="M83" s="181"/>
      <c r="N83" s="182"/>
      <c r="O83" s="183"/>
      <c r="Q83" s="117" t="str">
        <f t="shared" si="2"/>
        <v/>
      </c>
      <c r="R83" s="117" t="str">
        <f t="shared" si="3"/>
        <v/>
      </c>
      <c r="S83" s="118" t="str">
        <f t="shared" si="4"/>
        <v/>
      </c>
      <c r="T83" s="118" t="str">
        <f t="shared" si="5"/>
        <v/>
      </c>
      <c r="U83" s="114"/>
      <c r="V83" s="117" t="str">
        <f t="shared" si="6"/>
        <v xml:space="preserve"> </v>
      </c>
      <c r="W83" s="117" t="str">
        <f t="shared" si="7"/>
        <v xml:space="preserve"> </v>
      </c>
      <c r="Z83" s="115" t="str">
        <f t="shared" si="9"/>
        <v xml:space="preserve"> </v>
      </c>
    </row>
    <row r="84" spans="1:26" ht="30" customHeight="1" x14ac:dyDescent="0.25">
      <c r="A84" s="116" t="str">
        <f t="shared" si="8"/>
        <v xml:space="preserve"> </v>
      </c>
      <c r="B84" s="161"/>
      <c r="C84" s="162"/>
      <c r="D84" s="163"/>
      <c r="E84" s="164"/>
      <c r="F84" s="162"/>
      <c r="G84" s="165"/>
      <c r="H84" s="157"/>
      <c r="I84" s="169"/>
      <c r="J84" s="157"/>
      <c r="K84" s="170"/>
      <c r="L84" s="69" t="str">
        <f t="shared" si="1"/>
        <v xml:space="preserve"> </v>
      </c>
      <c r="M84" s="181"/>
      <c r="N84" s="182"/>
      <c r="O84" s="183"/>
      <c r="Q84" s="117" t="str">
        <f t="shared" si="2"/>
        <v/>
      </c>
      <c r="R84" s="117" t="str">
        <f t="shared" si="3"/>
        <v/>
      </c>
      <c r="S84" s="118" t="str">
        <f t="shared" si="4"/>
        <v/>
      </c>
      <c r="T84" s="118" t="str">
        <f t="shared" si="5"/>
        <v/>
      </c>
      <c r="U84" s="114"/>
      <c r="V84" s="117" t="str">
        <f t="shared" si="6"/>
        <v xml:space="preserve"> </v>
      </c>
      <c r="W84" s="117" t="str">
        <f t="shared" si="7"/>
        <v xml:space="preserve"> </v>
      </c>
      <c r="Z84" s="115" t="str">
        <f t="shared" si="9"/>
        <v xml:space="preserve"> </v>
      </c>
    </row>
    <row r="85" spans="1:26" ht="30" customHeight="1" x14ac:dyDescent="0.25">
      <c r="A85" s="116" t="str">
        <f t="shared" si="8"/>
        <v xml:space="preserve"> </v>
      </c>
      <c r="B85" s="161"/>
      <c r="C85" s="162"/>
      <c r="D85" s="163"/>
      <c r="E85" s="164"/>
      <c r="F85" s="162"/>
      <c r="G85" s="165"/>
      <c r="H85" s="157"/>
      <c r="I85" s="169"/>
      <c r="J85" s="157"/>
      <c r="K85" s="170"/>
      <c r="L85" s="69" t="str">
        <f t="shared" si="1"/>
        <v xml:space="preserve"> </v>
      </c>
      <c r="M85" s="181"/>
      <c r="N85" s="182"/>
      <c r="O85" s="183"/>
      <c r="Q85" s="117" t="str">
        <f t="shared" si="2"/>
        <v/>
      </c>
      <c r="R85" s="117" t="str">
        <f t="shared" si="3"/>
        <v/>
      </c>
      <c r="S85" s="118" t="str">
        <f t="shared" si="4"/>
        <v/>
      </c>
      <c r="T85" s="118" t="str">
        <f t="shared" si="5"/>
        <v/>
      </c>
      <c r="U85" s="114"/>
      <c r="V85" s="117" t="str">
        <f t="shared" si="6"/>
        <v xml:space="preserve"> </v>
      </c>
      <c r="W85" s="117" t="str">
        <f t="shared" si="7"/>
        <v xml:space="preserve"> </v>
      </c>
      <c r="Z85" s="115" t="str">
        <f t="shared" si="9"/>
        <v xml:space="preserve"> </v>
      </c>
    </row>
    <row r="86" spans="1:26" ht="30" customHeight="1" x14ac:dyDescent="0.25">
      <c r="A86" s="116" t="str">
        <f t="shared" si="8"/>
        <v xml:space="preserve"> </v>
      </c>
      <c r="B86" s="161"/>
      <c r="C86" s="162"/>
      <c r="D86" s="163"/>
      <c r="E86" s="164"/>
      <c r="F86" s="162"/>
      <c r="G86" s="165"/>
      <c r="H86" s="157"/>
      <c r="I86" s="169"/>
      <c r="J86" s="157"/>
      <c r="K86" s="170"/>
      <c r="L86" s="69" t="str">
        <f t="shared" si="1"/>
        <v xml:space="preserve"> </v>
      </c>
      <c r="M86" s="181"/>
      <c r="N86" s="182"/>
      <c r="O86" s="183"/>
      <c r="Q86" s="117" t="str">
        <f t="shared" si="2"/>
        <v/>
      </c>
      <c r="R86" s="117" t="str">
        <f t="shared" si="3"/>
        <v/>
      </c>
      <c r="S86" s="118" t="str">
        <f t="shared" si="4"/>
        <v/>
      </c>
      <c r="T86" s="118" t="str">
        <f t="shared" si="5"/>
        <v/>
      </c>
      <c r="U86" s="114"/>
      <c r="V86" s="117" t="str">
        <f t="shared" si="6"/>
        <v xml:space="preserve"> </v>
      </c>
      <c r="W86" s="117" t="str">
        <f t="shared" si="7"/>
        <v xml:space="preserve"> </v>
      </c>
      <c r="Z86" s="115" t="str">
        <f t="shared" si="9"/>
        <v xml:space="preserve"> </v>
      </c>
    </row>
    <row r="87" spans="1:26" ht="30" customHeight="1" x14ac:dyDescent="0.25">
      <c r="A87" s="116" t="str">
        <f t="shared" si="8"/>
        <v xml:space="preserve"> </v>
      </c>
      <c r="B87" s="161"/>
      <c r="C87" s="162"/>
      <c r="D87" s="163"/>
      <c r="E87" s="164"/>
      <c r="F87" s="162"/>
      <c r="G87" s="165"/>
      <c r="H87" s="157"/>
      <c r="I87" s="169"/>
      <c r="J87" s="157"/>
      <c r="K87" s="170"/>
      <c r="L87" s="69" t="str">
        <f t="shared" si="1"/>
        <v xml:space="preserve"> </v>
      </c>
      <c r="M87" s="181"/>
      <c r="N87" s="182"/>
      <c r="O87" s="183"/>
      <c r="Q87" s="117" t="str">
        <f t="shared" si="2"/>
        <v/>
      </c>
      <c r="R87" s="117" t="str">
        <f t="shared" si="3"/>
        <v/>
      </c>
      <c r="S87" s="118" t="str">
        <f t="shared" si="4"/>
        <v/>
      </c>
      <c r="T87" s="118" t="str">
        <f t="shared" si="5"/>
        <v/>
      </c>
      <c r="U87" s="114"/>
      <c r="V87" s="117" t="str">
        <f t="shared" si="6"/>
        <v xml:space="preserve"> </v>
      </c>
      <c r="W87" s="117" t="str">
        <f t="shared" si="7"/>
        <v xml:space="preserve"> </v>
      </c>
      <c r="Z87" s="115" t="str">
        <f t="shared" si="9"/>
        <v xml:space="preserve"> </v>
      </c>
    </row>
    <row r="88" spans="1:26" ht="30" customHeight="1" x14ac:dyDescent="0.25">
      <c r="A88" s="116" t="str">
        <f t="shared" si="8"/>
        <v xml:space="preserve"> </v>
      </c>
      <c r="B88" s="161"/>
      <c r="C88" s="162"/>
      <c r="D88" s="163"/>
      <c r="E88" s="164"/>
      <c r="F88" s="162"/>
      <c r="G88" s="165"/>
      <c r="H88" s="157"/>
      <c r="I88" s="169"/>
      <c r="J88" s="157"/>
      <c r="K88" s="170"/>
      <c r="L88" s="69" t="str">
        <f t="shared" si="1"/>
        <v xml:space="preserve"> </v>
      </c>
      <c r="M88" s="181"/>
      <c r="N88" s="182"/>
      <c r="O88" s="183"/>
      <c r="Q88" s="117" t="str">
        <f t="shared" si="2"/>
        <v/>
      </c>
      <c r="R88" s="117" t="str">
        <f t="shared" si="3"/>
        <v/>
      </c>
      <c r="S88" s="118" t="str">
        <f t="shared" si="4"/>
        <v/>
      </c>
      <c r="T88" s="118" t="str">
        <f t="shared" si="5"/>
        <v/>
      </c>
      <c r="U88" s="114"/>
      <c r="V88" s="117" t="str">
        <f t="shared" si="6"/>
        <v xml:space="preserve"> </v>
      </c>
      <c r="W88" s="117" t="str">
        <f t="shared" si="7"/>
        <v xml:space="preserve"> </v>
      </c>
      <c r="Z88" s="115" t="str">
        <f t="shared" si="9"/>
        <v xml:space="preserve"> </v>
      </c>
    </row>
    <row r="89" spans="1:26" ht="30" customHeight="1" x14ac:dyDescent="0.25">
      <c r="A89" s="116" t="str">
        <f t="shared" si="8"/>
        <v xml:space="preserve"> </v>
      </c>
      <c r="B89" s="161"/>
      <c r="C89" s="162"/>
      <c r="D89" s="163"/>
      <c r="E89" s="164"/>
      <c r="F89" s="162"/>
      <c r="G89" s="165"/>
      <c r="H89" s="157"/>
      <c r="I89" s="169"/>
      <c r="J89" s="157"/>
      <c r="K89" s="170"/>
      <c r="L89" s="69" t="str">
        <f t="shared" si="1"/>
        <v xml:space="preserve"> </v>
      </c>
      <c r="M89" s="181"/>
      <c r="N89" s="182"/>
      <c r="O89" s="183"/>
      <c r="Q89" s="117" t="str">
        <f t="shared" si="2"/>
        <v/>
      </c>
      <c r="R89" s="117" t="str">
        <f t="shared" si="3"/>
        <v/>
      </c>
      <c r="S89" s="118" t="str">
        <f t="shared" si="4"/>
        <v/>
      </c>
      <c r="T89" s="118" t="str">
        <f t="shared" si="5"/>
        <v/>
      </c>
      <c r="U89" s="114"/>
      <c r="V89" s="117" t="str">
        <f t="shared" si="6"/>
        <v xml:space="preserve"> </v>
      </c>
      <c r="W89" s="117" t="str">
        <f t="shared" si="7"/>
        <v xml:space="preserve"> </v>
      </c>
      <c r="Z89" s="115" t="str">
        <f t="shared" si="9"/>
        <v xml:space="preserve"> </v>
      </c>
    </row>
    <row r="90" spans="1:26" ht="30" customHeight="1" x14ac:dyDescent="0.25">
      <c r="A90" s="116" t="str">
        <f t="shared" si="8"/>
        <v xml:space="preserve"> </v>
      </c>
      <c r="B90" s="161"/>
      <c r="C90" s="162"/>
      <c r="D90" s="163"/>
      <c r="E90" s="164"/>
      <c r="F90" s="162"/>
      <c r="G90" s="165"/>
      <c r="H90" s="157"/>
      <c r="I90" s="169"/>
      <c r="J90" s="157"/>
      <c r="K90" s="170"/>
      <c r="L90" s="69" t="str">
        <f t="shared" si="1"/>
        <v xml:space="preserve"> </v>
      </c>
      <c r="M90" s="181"/>
      <c r="N90" s="182"/>
      <c r="O90" s="183"/>
      <c r="Q90" s="117" t="str">
        <f t="shared" si="2"/>
        <v/>
      </c>
      <c r="R90" s="117" t="str">
        <f t="shared" si="3"/>
        <v/>
      </c>
      <c r="S90" s="118" t="str">
        <f t="shared" si="4"/>
        <v/>
      </c>
      <c r="T90" s="118" t="str">
        <f t="shared" si="5"/>
        <v/>
      </c>
      <c r="U90" s="114"/>
      <c r="V90" s="117" t="str">
        <f t="shared" si="6"/>
        <v xml:space="preserve"> </v>
      </c>
      <c r="W90" s="117" t="str">
        <f t="shared" si="7"/>
        <v xml:space="preserve"> </v>
      </c>
      <c r="Z90" s="115" t="str">
        <f t="shared" si="9"/>
        <v xml:space="preserve"> </v>
      </c>
    </row>
    <row r="91" spans="1:26" ht="30" customHeight="1" x14ac:dyDescent="0.25">
      <c r="A91" s="116" t="str">
        <f t="shared" si="8"/>
        <v xml:space="preserve"> </v>
      </c>
      <c r="B91" s="161"/>
      <c r="C91" s="162"/>
      <c r="D91" s="163"/>
      <c r="E91" s="164"/>
      <c r="F91" s="162"/>
      <c r="G91" s="165"/>
      <c r="H91" s="157"/>
      <c r="I91" s="169"/>
      <c r="J91" s="157"/>
      <c r="K91" s="170"/>
      <c r="L91" s="69" t="str">
        <f t="shared" si="1"/>
        <v xml:space="preserve"> </v>
      </c>
      <c r="M91" s="181"/>
      <c r="N91" s="182"/>
      <c r="O91" s="183"/>
      <c r="Q91" s="117" t="str">
        <f t="shared" si="2"/>
        <v/>
      </c>
      <c r="R91" s="117" t="str">
        <f t="shared" si="3"/>
        <v/>
      </c>
      <c r="S91" s="118" t="str">
        <f t="shared" si="4"/>
        <v/>
      </c>
      <c r="T91" s="118" t="str">
        <f t="shared" si="5"/>
        <v/>
      </c>
      <c r="U91" s="114"/>
      <c r="V91" s="117" t="str">
        <f t="shared" si="6"/>
        <v xml:space="preserve"> </v>
      </c>
      <c r="W91" s="117" t="str">
        <f t="shared" si="7"/>
        <v xml:space="preserve"> </v>
      </c>
      <c r="Z91" s="115" t="str">
        <f t="shared" si="9"/>
        <v xml:space="preserve"> </v>
      </c>
    </row>
    <row r="92" spans="1:26" ht="30" customHeight="1" x14ac:dyDescent="0.25">
      <c r="A92" s="116" t="str">
        <f t="shared" si="8"/>
        <v xml:space="preserve"> </v>
      </c>
      <c r="B92" s="161"/>
      <c r="C92" s="162"/>
      <c r="D92" s="163"/>
      <c r="E92" s="164"/>
      <c r="F92" s="162"/>
      <c r="G92" s="165"/>
      <c r="H92" s="157"/>
      <c r="I92" s="169"/>
      <c r="J92" s="157"/>
      <c r="K92" s="170"/>
      <c r="L92" s="69" t="str">
        <f t="shared" si="1"/>
        <v xml:space="preserve"> </v>
      </c>
      <c r="M92" s="181"/>
      <c r="N92" s="182"/>
      <c r="O92" s="183"/>
      <c r="Q92" s="117" t="str">
        <f t="shared" si="2"/>
        <v/>
      </c>
      <c r="R92" s="117" t="str">
        <f t="shared" si="3"/>
        <v/>
      </c>
      <c r="S92" s="118" t="str">
        <f t="shared" si="4"/>
        <v/>
      </c>
      <c r="T92" s="118" t="str">
        <f t="shared" si="5"/>
        <v/>
      </c>
      <c r="U92" s="114"/>
      <c r="V92" s="117" t="str">
        <f t="shared" si="6"/>
        <v xml:space="preserve"> </v>
      </c>
      <c r="W92" s="117" t="str">
        <f t="shared" si="7"/>
        <v xml:space="preserve"> </v>
      </c>
      <c r="Z92" s="115" t="str">
        <f t="shared" si="9"/>
        <v xml:space="preserve"> </v>
      </c>
    </row>
    <row r="93" spans="1:26" ht="30" customHeight="1" x14ac:dyDescent="0.25">
      <c r="A93" s="116" t="str">
        <f t="shared" si="8"/>
        <v xml:space="preserve"> </v>
      </c>
      <c r="B93" s="161"/>
      <c r="C93" s="162"/>
      <c r="D93" s="163"/>
      <c r="E93" s="164"/>
      <c r="F93" s="162"/>
      <c r="G93" s="165"/>
      <c r="H93" s="157"/>
      <c r="I93" s="169"/>
      <c r="J93" s="157"/>
      <c r="K93" s="170"/>
      <c r="L93" s="69" t="str">
        <f t="shared" si="1"/>
        <v xml:space="preserve"> </v>
      </c>
      <c r="M93" s="181"/>
      <c r="N93" s="182"/>
      <c r="O93" s="183"/>
      <c r="Q93" s="117" t="str">
        <f t="shared" si="2"/>
        <v/>
      </c>
      <c r="R93" s="117" t="str">
        <f t="shared" si="3"/>
        <v/>
      </c>
      <c r="S93" s="118" t="str">
        <f t="shared" si="4"/>
        <v/>
      </c>
      <c r="T93" s="118" t="str">
        <f t="shared" si="5"/>
        <v/>
      </c>
      <c r="U93" s="114"/>
      <c r="V93" s="117" t="str">
        <f t="shared" si="6"/>
        <v xml:space="preserve"> </v>
      </c>
      <c r="W93" s="117" t="str">
        <f t="shared" si="7"/>
        <v xml:space="preserve"> </v>
      </c>
      <c r="Z93" s="115" t="str">
        <f t="shared" si="9"/>
        <v xml:space="preserve"> </v>
      </c>
    </row>
    <row r="94" spans="1:26" ht="30" customHeight="1" x14ac:dyDescent="0.25">
      <c r="A94" s="116" t="str">
        <f t="shared" si="8"/>
        <v xml:space="preserve"> </v>
      </c>
      <c r="B94" s="161"/>
      <c r="C94" s="162"/>
      <c r="D94" s="163"/>
      <c r="E94" s="164"/>
      <c r="F94" s="162"/>
      <c r="G94" s="165"/>
      <c r="H94" s="157"/>
      <c r="I94" s="169"/>
      <c r="J94" s="157"/>
      <c r="K94" s="170"/>
      <c r="L94" s="69" t="str">
        <f t="shared" si="1"/>
        <v xml:space="preserve"> </v>
      </c>
      <c r="M94" s="181"/>
      <c r="N94" s="182"/>
      <c r="O94" s="183"/>
      <c r="Q94" s="117" t="str">
        <f t="shared" si="2"/>
        <v/>
      </c>
      <c r="R94" s="117" t="str">
        <f t="shared" si="3"/>
        <v/>
      </c>
      <c r="S94" s="118" t="str">
        <f t="shared" si="4"/>
        <v/>
      </c>
      <c r="T94" s="118" t="str">
        <f t="shared" si="5"/>
        <v/>
      </c>
      <c r="U94" s="114"/>
      <c r="V94" s="117" t="str">
        <f t="shared" si="6"/>
        <v xml:space="preserve"> </v>
      </c>
      <c r="W94" s="117" t="str">
        <f t="shared" si="7"/>
        <v xml:space="preserve"> </v>
      </c>
      <c r="Z94" s="115" t="str">
        <f t="shared" si="9"/>
        <v xml:space="preserve"> </v>
      </c>
    </row>
    <row r="95" spans="1:26" ht="30" customHeight="1" x14ac:dyDescent="0.25">
      <c r="A95" s="116" t="str">
        <f t="shared" si="8"/>
        <v xml:space="preserve"> </v>
      </c>
      <c r="B95" s="161"/>
      <c r="C95" s="162"/>
      <c r="D95" s="163"/>
      <c r="E95" s="164"/>
      <c r="F95" s="162"/>
      <c r="G95" s="165"/>
      <c r="H95" s="157"/>
      <c r="I95" s="169"/>
      <c r="J95" s="157"/>
      <c r="K95" s="170"/>
      <c r="L95" s="69" t="str">
        <f t="shared" si="1"/>
        <v xml:space="preserve"> </v>
      </c>
      <c r="M95" s="181"/>
      <c r="N95" s="182"/>
      <c r="O95" s="183"/>
      <c r="Q95" s="117" t="str">
        <f t="shared" si="2"/>
        <v/>
      </c>
      <c r="R95" s="117" t="str">
        <f t="shared" si="3"/>
        <v/>
      </c>
      <c r="S95" s="118" t="str">
        <f t="shared" si="4"/>
        <v/>
      </c>
      <c r="T95" s="118" t="str">
        <f t="shared" si="5"/>
        <v/>
      </c>
      <c r="U95" s="114"/>
      <c r="V95" s="117" t="str">
        <f t="shared" si="6"/>
        <v xml:space="preserve"> </v>
      </c>
      <c r="W95" s="117" t="str">
        <f t="shared" si="7"/>
        <v xml:space="preserve"> </v>
      </c>
      <c r="Z95" s="115" t="str">
        <f t="shared" si="9"/>
        <v xml:space="preserve"> </v>
      </c>
    </row>
    <row r="96" spans="1:26" ht="30" customHeight="1" x14ac:dyDescent="0.25">
      <c r="A96" s="116" t="str">
        <f t="shared" si="8"/>
        <v xml:space="preserve"> </v>
      </c>
      <c r="B96" s="311"/>
      <c r="C96" s="312"/>
      <c r="D96" s="313"/>
      <c r="E96" s="314"/>
      <c r="F96" s="312"/>
      <c r="G96" s="315"/>
      <c r="H96" s="316"/>
      <c r="I96" s="169"/>
      <c r="J96" s="157"/>
      <c r="K96" s="170"/>
      <c r="L96" s="69" t="str">
        <f t="shared" si="1"/>
        <v xml:space="preserve"> </v>
      </c>
      <c r="M96" s="181"/>
      <c r="N96" s="182"/>
      <c r="O96" s="183"/>
      <c r="Q96" s="117" t="str">
        <f t="shared" si="2"/>
        <v/>
      </c>
      <c r="R96" s="117" t="str">
        <f t="shared" si="3"/>
        <v/>
      </c>
      <c r="S96" s="118" t="str">
        <f t="shared" si="4"/>
        <v/>
      </c>
      <c r="T96" s="118" t="str">
        <f t="shared" si="5"/>
        <v/>
      </c>
      <c r="U96" s="114"/>
      <c r="V96" s="117" t="str">
        <f t="shared" si="6"/>
        <v xml:space="preserve"> </v>
      </c>
      <c r="W96" s="117" t="str">
        <f t="shared" si="7"/>
        <v xml:space="preserve"> </v>
      </c>
      <c r="Z96" s="115" t="str">
        <f t="shared" si="9"/>
        <v xml:space="preserve"> </v>
      </c>
    </row>
    <row r="97" spans="1:26" ht="30" customHeight="1" x14ac:dyDescent="0.25">
      <c r="A97" s="116" t="str">
        <f t="shared" si="8"/>
        <v xml:space="preserve"> </v>
      </c>
      <c r="B97" s="161"/>
      <c r="C97" s="162"/>
      <c r="D97" s="163"/>
      <c r="E97" s="164"/>
      <c r="F97" s="162"/>
      <c r="G97" s="165"/>
      <c r="H97" s="157"/>
      <c r="I97" s="169"/>
      <c r="J97" s="157"/>
      <c r="K97" s="170"/>
      <c r="L97" s="69" t="str">
        <f t="shared" si="1"/>
        <v xml:space="preserve"> </v>
      </c>
      <c r="M97" s="181"/>
      <c r="N97" s="182"/>
      <c r="O97" s="183"/>
      <c r="Q97" s="117" t="str">
        <f t="shared" si="2"/>
        <v/>
      </c>
      <c r="R97" s="117" t="str">
        <f t="shared" si="3"/>
        <v/>
      </c>
      <c r="S97" s="118" t="str">
        <f t="shared" si="4"/>
        <v/>
      </c>
      <c r="T97" s="118" t="str">
        <f t="shared" si="5"/>
        <v/>
      </c>
      <c r="U97" s="114"/>
      <c r="V97" s="117" t="str">
        <f t="shared" si="6"/>
        <v xml:space="preserve"> </v>
      </c>
      <c r="W97" s="117" t="str">
        <f t="shared" si="7"/>
        <v xml:space="preserve"> </v>
      </c>
      <c r="Z97" s="115" t="str">
        <f t="shared" si="9"/>
        <v xml:space="preserve"> </v>
      </c>
    </row>
    <row r="98" spans="1:26" ht="30" customHeight="1" x14ac:dyDescent="0.25">
      <c r="A98" s="116" t="str">
        <f t="shared" si="8"/>
        <v xml:space="preserve"> </v>
      </c>
      <c r="B98" s="161"/>
      <c r="C98" s="162"/>
      <c r="D98" s="163"/>
      <c r="E98" s="164"/>
      <c r="F98" s="162"/>
      <c r="G98" s="165"/>
      <c r="H98" s="157"/>
      <c r="I98" s="169"/>
      <c r="J98" s="157"/>
      <c r="K98" s="170"/>
      <c r="L98" s="69" t="str">
        <f t="shared" si="1"/>
        <v xml:space="preserve"> </v>
      </c>
      <c r="M98" s="181"/>
      <c r="N98" s="182"/>
      <c r="O98" s="183"/>
      <c r="Q98" s="117" t="str">
        <f t="shared" si="2"/>
        <v/>
      </c>
      <c r="R98" s="117" t="str">
        <f t="shared" si="3"/>
        <v/>
      </c>
      <c r="S98" s="118" t="str">
        <f t="shared" si="4"/>
        <v/>
      </c>
      <c r="T98" s="118" t="str">
        <f t="shared" si="5"/>
        <v/>
      </c>
      <c r="U98" s="114"/>
      <c r="V98" s="117" t="str">
        <f t="shared" si="6"/>
        <v xml:space="preserve"> </v>
      </c>
      <c r="W98" s="117" t="str">
        <f t="shared" si="7"/>
        <v xml:space="preserve"> </v>
      </c>
      <c r="Z98" s="115" t="str">
        <f t="shared" si="9"/>
        <v xml:space="preserve"> </v>
      </c>
    </row>
    <row r="99" spans="1:26" ht="30" customHeight="1" x14ac:dyDescent="0.25">
      <c r="A99" s="116" t="str">
        <f t="shared" si="8"/>
        <v xml:space="preserve"> </v>
      </c>
      <c r="B99" s="161"/>
      <c r="C99" s="162"/>
      <c r="D99" s="163"/>
      <c r="E99" s="164"/>
      <c r="F99" s="162"/>
      <c r="G99" s="165"/>
      <c r="H99" s="157"/>
      <c r="I99" s="169"/>
      <c r="J99" s="157"/>
      <c r="K99" s="170"/>
      <c r="L99" s="69" t="str">
        <f t="shared" si="1"/>
        <v xml:space="preserve"> </v>
      </c>
      <c r="M99" s="181"/>
      <c r="N99" s="182"/>
      <c r="O99" s="183"/>
      <c r="Q99" s="117" t="str">
        <f t="shared" si="2"/>
        <v/>
      </c>
      <c r="R99" s="117" t="str">
        <f t="shared" si="3"/>
        <v/>
      </c>
      <c r="S99" s="118" t="str">
        <f t="shared" si="4"/>
        <v/>
      </c>
      <c r="T99" s="118" t="str">
        <f t="shared" si="5"/>
        <v/>
      </c>
      <c r="U99" s="114"/>
      <c r="V99" s="117" t="str">
        <f t="shared" si="6"/>
        <v xml:space="preserve"> </v>
      </c>
      <c r="W99" s="117" t="str">
        <f t="shared" si="7"/>
        <v xml:space="preserve"> </v>
      </c>
      <c r="Z99" s="115" t="str">
        <f t="shared" si="9"/>
        <v xml:space="preserve"> </v>
      </c>
    </row>
    <row r="100" spans="1:26" ht="30" customHeight="1" x14ac:dyDescent="0.25">
      <c r="A100" s="116" t="str">
        <f t="shared" si="8"/>
        <v xml:space="preserve"> </v>
      </c>
      <c r="B100" s="161"/>
      <c r="C100" s="162"/>
      <c r="D100" s="163"/>
      <c r="E100" s="164"/>
      <c r="F100" s="162"/>
      <c r="G100" s="165"/>
      <c r="H100" s="157"/>
      <c r="I100" s="169"/>
      <c r="J100" s="157"/>
      <c r="K100" s="170"/>
      <c r="L100" s="69" t="str">
        <f t="shared" si="1"/>
        <v xml:space="preserve"> </v>
      </c>
      <c r="M100" s="181"/>
      <c r="N100" s="182"/>
      <c r="O100" s="183"/>
      <c r="Q100" s="117" t="str">
        <f t="shared" si="2"/>
        <v/>
      </c>
      <c r="R100" s="117" t="str">
        <f t="shared" si="3"/>
        <v/>
      </c>
      <c r="S100" s="118" t="str">
        <f t="shared" si="4"/>
        <v/>
      </c>
      <c r="T100" s="118" t="str">
        <f t="shared" si="5"/>
        <v/>
      </c>
      <c r="U100" s="114"/>
      <c r="V100" s="117" t="str">
        <f t="shared" si="6"/>
        <v xml:space="preserve"> </v>
      </c>
      <c r="W100" s="117" t="str">
        <f t="shared" si="7"/>
        <v xml:space="preserve"> </v>
      </c>
      <c r="Z100" s="115" t="str">
        <f t="shared" si="9"/>
        <v xml:space="preserve"> </v>
      </c>
    </row>
    <row r="101" spans="1:26" ht="30" customHeight="1" x14ac:dyDescent="0.25">
      <c r="A101" s="116" t="str">
        <f t="shared" si="8"/>
        <v xml:space="preserve"> </v>
      </c>
      <c r="B101" s="161"/>
      <c r="C101" s="162"/>
      <c r="D101" s="163"/>
      <c r="E101" s="164"/>
      <c r="F101" s="162"/>
      <c r="G101" s="165"/>
      <c r="H101" s="157"/>
      <c r="I101" s="169"/>
      <c r="J101" s="157"/>
      <c r="K101" s="170"/>
      <c r="L101" s="69" t="str">
        <f t="shared" si="1"/>
        <v xml:space="preserve"> </v>
      </c>
      <c r="M101" s="181"/>
      <c r="N101" s="182"/>
      <c r="O101" s="183"/>
      <c r="Q101" s="117" t="str">
        <f t="shared" si="2"/>
        <v/>
      </c>
      <c r="R101" s="117" t="str">
        <f t="shared" si="3"/>
        <v/>
      </c>
      <c r="S101" s="118" t="str">
        <f t="shared" si="4"/>
        <v/>
      </c>
      <c r="T101" s="118" t="str">
        <f t="shared" si="5"/>
        <v/>
      </c>
      <c r="U101" s="114"/>
      <c r="V101" s="117" t="str">
        <f t="shared" si="6"/>
        <v xml:space="preserve"> </v>
      </c>
      <c r="W101" s="117" t="str">
        <f t="shared" si="7"/>
        <v xml:space="preserve"> </v>
      </c>
      <c r="Z101" s="115" t="str">
        <f t="shared" si="9"/>
        <v xml:space="preserve"> </v>
      </c>
    </row>
    <row r="102" spans="1:26" ht="30" customHeight="1" x14ac:dyDescent="0.25">
      <c r="A102" s="116" t="str">
        <f t="shared" si="8"/>
        <v xml:space="preserve"> </v>
      </c>
      <c r="B102" s="161"/>
      <c r="C102" s="162"/>
      <c r="D102" s="163"/>
      <c r="E102" s="164"/>
      <c r="F102" s="162"/>
      <c r="G102" s="165"/>
      <c r="H102" s="157"/>
      <c r="I102" s="169"/>
      <c r="J102" s="157"/>
      <c r="K102" s="170"/>
      <c r="L102" s="69" t="str">
        <f t="shared" si="1"/>
        <v xml:space="preserve"> </v>
      </c>
      <c r="M102" s="181"/>
      <c r="N102" s="182"/>
      <c r="O102" s="183"/>
      <c r="Q102" s="117" t="str">
        <f t="shared" si="2"/>
        <v/>
      </c>
      <c r="R102" s="117" t="str">
        <f t="shared" si="3"/>
        <v/>
      </c>
      <c r="S102" s="118" t="str">
        <f t="shared" si="4"/>
        <v/>
      </c>
      <c r="T102" s="118" t="str">
        <f t="shared" si="5"/>
        <v/>
      </c>
      <c r="U102" s="114"/>
      <c r="V102" s="117" t="str">
        <f t="shared" si="6"/>
        <v xml:space="preserve"> </v>
      </c>
      <c r="W102" s="117" t="str">
        <f t="shared" si="7"/>
        <v xml:space="preserve"> </v>
      </c>
      <c r="Z102" s="115" t="str">
        <f t="shared" si="9"/>
        <v xml:space="preserve"> </v>
      </c>
    </row>
    <row r="103" spans="1:26" ht="30" customHeight="1" x14ac:dyDescent="0.25">
      <c r="A103" s="116" t="str">
        <f t="shared" si="8"/>
        <v xml:space="preserve"> </v>
      </c>
      <c r="B103" s="161"/>
      <c r="C103" s="162"/>
      <c r="D103" s="163"/>
      <c r="E103" s="164"/>
      <c r="F103" s="162"/>
      <c r="G103" s="165"/>
      <c r="H103" s="157"/>
      <c r="I103" s="169"/>
      <c r="J103" s="157"/>
      <c r="K103" s="170"/>
      <c r="L103" s="69" t="str">
        <f t="shared" si="1"/>
        <v xml:space="preserve"> </v>
      </c>
      <c r="M103" s="181"/>
      <c r="N103" s="182"/>
      <c r="O103" s="183"/>
      <c r="Q103" s="117" t="str">
        <f t="shared" si="2"/>
        <v/>
      </c>
      <c r="R103" s="117" t="str">
        <f t="shared" si="3"/>
        <v/>
      </c>
      <c r="S103" s="118" t="str">
        <f t="shared" si="4"/>
        <v/>
      </c>
      <c r="T103" s="118" t="str">
        <f t="shared" si="5"/>
        <v/>
      </c>
      <c r="U103" s="114"/>
      <c r="V103" s="117" t="str">
        <f t="shared" si="6"/>
        <v xml:space="preserve"> </v>
      </c>
      <c r="W103" s="117" t="str">
        <f t="shared" si="7"/>
        <v xml:space="preserve"> </v>
      </c>
      <c r="Z103" s="115" t="str">
        <f t="shared" si="9"/>
        <v xml:space="preserve"> </v>
      </c>
    </row>
    <row r="104" spans="1:26" ht="30" customHeight="1" x14ac:dyDescent="0.25">
      <c r="A104" s="116" t="str">
        <f t="shared" si="8"/>
        <v xml:space="preserve"> </v>
      </c>
      <c r="B104" s="161"/>
      <c r="C104" s="162"/>
      <c r="D104" s="163"/>
      <c r="E104" s="164"/>
      <c r="F104" s="162"/>
      <c r="G104" s="165"/>
      <c r="H104" s="157"/>
      <c r="I104" s="169"/>
      <c r="J104" s="157"/>
      <c r="K104" s="170"/>
      <c r="L104" s="69" t="str">
        <f t="shared" si="1"/>
        <v xml:space="preserve"> </v>
      </c>
      <c r="M104" s="181"/>
      <c r="N104" s="182"/>
      <c r="O104" s="183"/>
      <c r="Q104" s="117" t="str">
        <f t="shared" si="2"/>
        <v/>
      </c>
      <c r="R104" s="117" t="str">
        <f t="shared" si="3"/>
        <v/>
      </c>
      <c r="S104" s="118" t="str">
        <f t="shared" si="4"/>
        <v/>
      </c>
      <c r="T104" s="118" t="str">
        <f t="shared" si="5"/>
        <v/>
      </c>
      <c r="U104" s="114"/>
      <c r="V104" s="117" t="str">
        <f t="shared" si="6"/>
        <v xml:space="preserve"> </v>
      </c>
      <c r="W104" s="117" t="str">
        <f t="shared" si="7"/>
        <v xml:space="preserve"> </v>
      </c>
      <c r="Z104" s="115" t="str">
        <f t="shared" si="9"/>
        <v xml:space="preserve"> </v>
      </c>
    </row>
    <row r="105" spans="1:26" ht="30" customHeight="1" x14ac:dyDescent="0.25">
      <c r="A105" s="116" t="str">
        <f t="shared" si="8"/>
        <v xml:space="preserve"> </v>
      </c>
      <c r="B105" s="161"/>
      <c r="C105" s="162"/>
      <c r="D105" s="163"/>
      <c r="E105" s="164"/>
      <c r="F105" s="162"/>
      <c r="G105" s="165"/>
      <c r="H105" s="157"/>
      <c r="I105" s="169"/>
      <c r="J105" s="157"/>
      <c r="K105" s="170"/>
      <c r="L105" s="69" t="str">
        <f t="shared" si="1"/>
        <v xml:space="preserve"> </v>
      </c>
      <c r="M105" s="181"/>
      <c r="N105" s="182"/>
      <c r="O105" s="183"/>
      <c r="Q105" s="117" t="str">
        <f t="shared" si="2"/>
        <v/>
      </c>
      <c r="R105" s="117" t="str">
        <f t="shared" si="3"/>
        <v/>
      </c>
      <c r="S105" s="118" t="str">
        <f t="shared" si="4"/>
        <v/>
      </c>
      <c r="T105" s="118" t="str">
        <f t="shared" si="5"/>
        <v/>
      </c>
      <c r="U105" s="114"/>
      <c r="V105" s="117" t="str">
        <f t="shared" si="6"/>
        <v xml:space="preserve"> </v>
      </c>
      <c r="W105" s="117" t="str">
        <f t="shared" si="7"/>
        <v xml:space="preserve"> </v>
      </c>
      <c r="Z105" s="115" t="str">
        <f t="shared" si="9"/>
        <v xml:space="preserve"> </v>
      </c>
    </row>
    <row r="106" spans="1:26" ht="30" customHeight="1" x14ac:dyDescent="0.25">
      <c r="A106" s="116" t="str">
        <f t="shared" si="8"/>
        <v xml:space="preserve"> </v>
      </c>
      <c r="B106" s="161"/>
      <c r="C106" s="162"/>
      <c r="D106" s="163"/>
      <c r="E106" s="164"/>
      <c r="F106" s="162"/>
      <c r="G106" s="165"/>
      <c r="H106" s="157"/>
      <c r="I106" s="169"/>
      <c r="J106" s="157"/>
      <c r="K106" s="170"/>
      <c r="L106" s="69" t="str">
        <f t="shared" si="1"/>
        <v xml:space="preserve"> </v>
      </c>
      <c r="M106" s="181"/>
      <c r="N106" s="182"/>
      <c r="O106" s="183"/>
      <c r="Q106" s="117" t="str">
        <f t="shared" si="2"/>
        <v/>
      </c>
      <c r="R106" s="117" t="str">
        <f t="shared" si="3"/>
        <v/>
      </c>
      <c r="S106" s="118" t="str">
        <f t="shared" si="4"/>
        <v/>
      </c>
      <c r="T106" s="118" t="str">
        <f t="shared" si="5"/>
        <v/>
      </c>
      <c r="U106" s="114"/>
      <c r="V106" s="117" t="str">
        <f t="shared" si="6"/>
        <v xml:space="preserve"> </v>
      </c>
      <c r="W106" s="117" t="str">
        <f t="shared" si="7"/>
        <v xml:space="preserve"> </v>
      </c>
      <c r="Z106" s="115" t="str">
        <f t="shared" si="9"/>
        <v xml:space="preserve"> </v>
      </c>
    </row>
    <row r="107" spans="1:26" ht="30" customHeight="1" x14ac:dyDescent="0.25">
      <c r="A107" s="116" t="str">
        <f t="shared" si="8"/>
        <v xml:space="preserve"> </v>
      </c>
      <c r="B107" s="161"/>
      <c r="C107" s="162"/>
      <c r="D107" s="163"/>
      <c r="E107" s="164"/>
      <c r="F107" s="162"/>
      <c r="G107" s="165"/>
      <c r="H107" s="157"/>
      <c r="I107" s="169"/>
      <c r="J107" s="157"/>
      <c r="K107" s="170"/>
      <c r="L107" s="69" t="str">
        <f t="shared" si="1"/>
        <v xml:space="preserve"> </v>
      </c>
      <c r="M107" s="181"/>
      <c r="N107" s="182"/>
      <c r="O107" s="183"/>
      <c r="Q107" s="117" t="str">
        <f t="shared" si="2"/>
        <v/>
      </c>
      <c r="R107" s="117" t="str">
        <f t="shared" si="3"/>
        <v/>
      </c>
      <c r="S107" s="118" t="str">
        <f t="shared" si="4"/>
        <v/>
      </c>
      <c r="T107" s="118" t="str">
        <f t="shared" si="5"/>
        <v/>
      </c>
      <c r="U107" s="114"/>
      <c r="V107" s="117" t="str">
        <f t="shared" si="6"/>
        <v xml:space="preserve"> </v>
      </c>
      <c r="W107" s="117" t="str">
        <f t="shared" si="7"/>
        <v xml:space="preserve"> </v>
      </c>
      <c r="Z107" s="115" t="str">
        <f t="shared" si="9"/>
        <v xml:space="preserve"> </v>
      </c>
    </row>
    <row r="108" spans="1:26" ht="30" customHeight="1" x14ac:dyDescent="0.25">
      <c r="A108" s="116" t="str">
        <f t="shared" si="8"/>
        <v xml:space="preserve"> </v>
      </c>
      <c r="B108" s="161"/>
      <c r="C108" s="162"/>
      <c r="D108" s="163"/>
      <c r="E108" s="164"/>
      <c r="F108" s="162"/>
      <c r="G108" s="165"/>
      <c r="H108" s="157"/>
      <c r="I108" s="169"/>
      <c r="J108" s="157"/>
      <c r="K108" s="170"/>
      <c r="L108" s="69" t="str">
        <f t="shared" si="1"/>
        <v xml:space="preserve"> </v>
      </c>
      <c r="M108" s="181"/>
      <c r="N108" s="182"/>
      <c r="O108" s="183"/>
      <c r="Q108" s="117" t="str">
        <f t="shared" si="2"/>
        <v/>
      </c>
      <c r="R108" s="117" t="str">
        <f t="shared" si="3"/>
        <v/>
      </c>
      <c r="S108" s="118" t="str">
        <f t="shared" si="4"/>
        <v/>
      </c>
      <c r="T108" s="118" t="str">
        <f t="shared" si="5"/>
        <v/>
      </c>
      <c r="U108" s="114"/>
      <c r="V108" s="117" t="str">
        <f t="shared" si="6"/>
        <v xml:space="preserve"> </v>
      </c>
      <c r="W108" s="117" t="str">
        <f t="shared" si="7"/>
        <v xml:space="preserve"> </v>
      </c>
      <c r="Z108" s="115" t="str">
        <f t="shared" si="9"/>
        <v xml:space="preserve"> </v>
      </c>
    </row>
    <row r="109" spans="1:26" ht="30" customHeight="1" x14ac:dyDescent="0.25">
      <c r="A109" s="116" t="str">
        <f t="shared" si="8"/>
        <v xml:space="preserve"> </v>
      </c>
      <c r="B109" s="161"/>
      <c r="C109" s="162"/>
      <c r="D109" s="163"/>
      <c r="E109" s="164"/>
      <c r="F109" s="162"/>
      <c r="G109" s="165"/>
      <c r="H109" s="157"/>
      <c r="I109" s="169"/>
      <c r="J109" s="157"/>
      <c r="K109" s="170"/>
      <c r="L109" s="69" t="str">
        <f t="shared" si="1"/>
        <v xml:space="preserve"> </v>
      </c>
      <c r="M109" s="181"/>
      <c r="N109" s="182"/>
      <c r="O109" s="183"/>
      <c r="Q109" s="117" t="str">
        <f t="shared" si="2"/>
        <v/>
      </c>
      <c r="R109" s="117" t="str">
        <f t="shared" si="3"/>
        <v/>
      </c>
      <c r="S109" s="118" t="str">
        <f t="shared" si="4"/>
        <v/>
      </c>
      <c r="T109" s="118" t="str">
        <f t="shared" si="5"/>
        <v/>
      </c>
      <c r="U109" s="114"/>
      <c r="V109" s="117" t="str">
        <f t="shared" si="6"/>
        <v xml:space="preserve"> </v>
      </c>
      <c r="W109" s="117" t="str">
        <f t="shared" si="7"/>
        <v xml:space="preserve"> </v>
      </c>
      <c r="Z109" s="115" t="str">
        <f t="shared" si="9"/>
        <v xml:space="preserve"> </v>
      </c>
    </row>
    <row r="110" spans="1:26" ht="30" customHeight="1" x14ac:dyDescent="0.25">
      <c r="A110" s="116" t="str">
        <f t="shared" si="8"/>
        <v xml:space="preserve"> </v>
      </c>
      <c r="B110" s="161"/>
      <c r="C110" s="162"/>
      <c r="D110" s="163"/>
      <c r="E110" s="164"/>
      <c r="F110" s="162"/>
      <c r="G110" s="165"/>
      <c r="H110" s="157"/>
      <c r="I110" s="169"/>
      <c r="J110" s="157"/>
      <c r="K110" s="170"/>
      <c r="L110" s="69" t="str">
        <f t="shared" si="1"/>
        <v xml:space="preserve"> </v>
      </c>
      <c r="M110" s="181"/>
      <c r="N110" s="182"/>
      <c r="O110" s="183"/>
      <c r="Q110" s="117" t="str">
        <f t="shared" si="2"/>
        <v/>
      </c>
      <c r="R110" s="117" t="str">
        <f t="shared" si="3"/>
        <v/>
      </c>
      <c r="S110" s="118" t="str">
        <f t="shared" si="4"/>
        <v/>
      </c>
      <c r="T110" s="118" t="str">
        <f t="shared" si="5"/>
        <v/>
      </c>
      <c r="U110" s="114"/>
      <c r="V110" s="117" t="str">
        <f t="shared" si="6"/>
        <v xml:space="preserve"> </v>
      </c>
      <c r="W110" s="117" t="str">
        <f t="shared" si="7"/>
        <v xml:space="preserve"> </v>
      </c>
      <c r="Z110" s="115" t="str">
        <f t="shared" si="9"/>
        <v xml:space="preserve"> </v>
      </c>
    </row>
    <row r="111" spans="1:26" ht="30" customHeight="1" x14ac:dyDescent="0.25">
      <c r="A111" s="116" t="str">
        <f t="shared" si="8"/>
        <v xml:space="preserve"> </v>
      </c>
      <c r="B111" s="161"/>
      <c r="C111" s="162"/>
      <c r="D111" s="163"/>
      <c r="E111" s="164"/>
      <c r="F111" s="162"/>
      <c r="G111" s="165"/>
      <c r="H111" s="157"/>
      <c r="I111" s="169"/>
      <c r="J111" s="157"/>
      <c r="K111" s="170"/>
      <c r="L111" s="69" t="str">
        <f t="shared" si="1"/>
        <v xml:space="preserve"> </v>
      </c>
      <c r="M111" s="181"/>
      <c r="N111" s="182"/>
      <c r="O111" s="183"/>
      <c r="Q111" s="117" t="str">
        <f t="shared" si="2"/>
        <v/>
      </c>
      <c r="R111" s="117" t="str">
        <f t="shared" si="3"/>
        <v/>
      </c>
      <c r="S111" s="118" t="str">
        <f t="shared" si="4"/>
        <v/>
      </c>
      <c r="T111" s="118" t="str">
        <f t="shared" si="5"/>
        <v/>
      </c>
      <c r="U111" s="114"/>
      <c r="V111" s="117" t="str">
        <f t="shared" si="6"/>
        <v xml:space="preserve"> </v>
      </c>
      <c r="W111" s="117" t="str">
        <f t="shared" si="7"/>
        <v xml:space="preserve"> </v>
      </c>
      <c r="Z111" s="115" t="str">
        <f t="shared" si="9"/>
        <v xml:space="preserve"> </v>
      </c>
    </row>
    <row r="112" spans="1:26" ht="30" customHeight="1" x14ac:dyDescent="0.25">
      <c r="A112" s="116" t="str">
        <f t="shared" si="8"/>
        <v xml:space="preserve"> </v>
      </c>
      <c r="B112" s="161"/>
      <c r="C112" s="162"/>
      <c r="D112" s="163"/>
      <c r="E112" s="164"/>
      <c r="F112" s="162"/>
      <c r="G112" s="165"/>
      <c r="H112" s="157"/>
      <c r="I112" s="169"/>
      <c r="J112" s="157"/>
      <c r="K112" s="170"/>
      <c r="L112" s="69" t="str">
        <f t="shared" si="1"/>
        <v xml:space="preserve"> </v>
      </c>
      <c r="M112" s="181"/>
      <c r="N112" s="182"/>
      <c r="O112" s="183"/>
      <c r="Q112" s="117" t="str">
        <f t="shared" si="2"/>
        <v/>
      </c>
      <c r="R112" s="117" t="str">
        <f t="shared" si="3"/>
        <v/>
      </c>
      <c r="S112" s="118" t="str">
        <f t="shared" si="4"/>
        <v/>
      </c>
      <c r="T112" s="118" t="str">
        <f t="shared" si="5"/>
        <v/>
      </c>
      <c r="U112" s="114"/>
      <c r="V112" s="117" t="str">
        <f t="shared" si="6"/>
        <v xml:space="preserve"> </v>
      </c>
      <c r="W112" s="117" t="str">
        <f t="shared" si="7"/>
        <v xml:space="preserve"> </v>
      </c>
      <c r="Z112" s="115" t="str">
        <f t="shared" si="9"/>
        <v xml:space="preserve"> </v>
      </c>
    </row>
    <row r="113" spans="1:26" ht="30" customHeight="1" x14ac:dyDescent="0.25">
      <c r="A113" s="116" t="str">
        <f t="shared" si="8"/>
        <v xml:space="preserve"> </v>
      </c>
      <c r="B113" s="161"/>
      <c r="C113" s="162"/>
      <c r="D113" s="163"/>
      <c r="E113" s="164"/>
      <c r="F113" s="162"/>
      <c r="G113" s="165"/>
      <c r="H113" s="157"/>
      <c r="I113" s="169"/>
      <c r="J113" s="157"/>
      <c r="K113" s="170"/>
      <c r="L113" s="69" t="str">
        <f t="shared" si="1"/>
        <v xml:space="preserve"> </v>
      </c>
      <c r="M113" s="181"/>
      <c r="N113" s="182"/>
      <c r="O113" s="183"/>
      <c r="Q113" s="117" t="str">
        <f t="shared" si="2"/>
        <v/>
      </c>
      <c r="R113" s="117" t="str">
        <f t="shared" si="3"/>
        <v/>
      </c>
      <c r="S113" s="118" t="str">
        <f t="shared" si="4"/>
        <v/>
      </c>
      <c r="T113" s="118" t="str">
        <f t="shared" si="5"/>
        <v/>
      </c>
      <c r="U113" s="114"/>
      <c r="V113" s="117" t="str">
        <f t="shared" si="6"/>
        <v xml:space="preserve"> </v>
      </c>
      <c r="W113" s="117" t="str">
        <f t="shared" si="7"/>
        <v xml:space="preserve"> </v>
      </c>
      <c r="Z113" s="115" t="str">
        <f t="shared" si="9"/>
        <v xml:space="preserve"> </v>
      </c>
    </row>
    <row r="114" spans="1:26" ht="30" customHeight="1" x14ac:dyDescent="0.25">
      <c r="A114" s="116" t="str">
        <f t="shared" si="8"/>
        <v xml:space="preserve"> </v>
      </c>
      <c r="B114" s="161"/>
      <c r="C114" s="162"/>
      <c r="D114" s="163"/>
      <c r="E114" s="164"/>
      <c r="F114" s="162"/>
      <c r="G114" s="165"/>
      <c r="H114" s="157"/>
      <c r="I114" s="169"/>
      <c r="J114" s="157"/>
      <c r="K114" s="170"/>
      <c r="L114" s="69" t="str">
        <f t="shared" si="1"/>
        <v xml:space="preserve"> </v>
      </c>
      <c r="M114" s="181"/>
      <c r="N114" s="182"/>
      <c r="O114" s="183"/>
      <c r="Q114" s="117" t="str">
        <f t="shared" si="2"/>
        <v/>
      </c>
      <c r="R114" s="117" t="str">
        <f t="shared" si="3"/>
        <v/>
      </c>
      <c r="S114" s="118" t="str">
        <f t="shared" si="4"/>
        <v/>
      </c>
      <c r="T114" s="118" t="str">
        <f t="shared" si="5"/>
        <v/>
      </c>
      <c r="U114" s="114"/>
      <c r="V114" s="117" t="str">
        <f t="shared" si="6"/>
        <v xml:space="preserve"> </v>
      </c>
      <c r="W114" s="117" t="str">
        <f t="shared" si="7"/>
        <v xml:space="preserve"> </v>
      </c>
      <c r="Z114" s="115" t="str">
        <f t="shared" si="9"/>
        <v xml:space="preserve"> </v>
      </c>
    </row>
    <row r="115" spans="1:26" ht="30" customHeight="1" x14ac:dyDescent="0.25">
      <c r="A115" s="116" t="str">
        <f t="shared" si="8"/>
        <v xml:space="preserve"> </v>
      </c>
      <c r="B115" s="161"/>
      <c r="C115" s="162"/>
      <c r="D115" s="163"/>
      <c r="E115" s="164"/>
      <c r="F115" s="162"/>
      <c r="G115" s="165"/>
      <c r="H115" s="157"/>
      <c r="I115" s="169"/>
      <c r="J115" s="157"/>
      <c r="K115" s="170"/>
      <c r="L115" s="69" t="str">
        <f t="shared" si="1"/>
        <v xml:space="preserve"> </v>
      </c>
      <c r="M115" s="181"/>
      <c r="N115" s="182"/>
      <c r="O115" s="183"/>
      <c r="Q115" s="117" t="str">
        <f t="shared" si="2"/>
        <v/>
      </c>
      <c r="R115" s="117" t="str">
        <f t="shared" si="3"/>
        <v/>
      </c>
      <c r="S115" s="118" t="str">
        <f t="shared" si="4"/>
        <v/>
      </c>
      <c r="T115" s="118" t="str">
        <f t="shared" si="5"/>
        <v/>
      </c>
      <c r="U115" s="114"/>
      <c r="V115" s="117" t="str">
        <f t="shared" si="6"/>
        <v xml:space="preserve"> </v>
      </c>
      <c r="W115" s="117" t="str">
        <f t="shared" si="7"/>
        <v xml:space="preserve"> </v>
      </c>
      <c r="Z115" s="115" t="str">
        <f t="shared" si="9"/>
        <v xml:space="preserve"> </v>
      </c>
    </row>
    <row r="116" spans="1:26" ht="30" customHeight="1" x14ac:dyDescent="0.25">
      <c r="A116" s="116" t="str">
        <f t="shared" si="8"/>
        <v xml:space="preserve"> </v>
      </c>
      <c r="B116" s="161"/>
      <c r="C116" s="162"/>
      <c r="D116" s="163"/>
      <c r="E116" s="164"/>
      <c r="F116" s="162"/>
      <c r="G116" s="165"/>
      <c r="H116" s="157"/>
      <c r="I116" s="169"/>
      <c r="J116" s="157"/>
      <c r="K116" s="170"/>
      <c r="L116" s="69" t="str">
        <f t="shared" si="1"/>
        <v xml:space="preserve"> </v>
      </c>
      <c r="M116" s="181"/>
      <c r="N116" s="182"/>
      <c r="O116" s="183"/>
      <c r="Q116" s="117" t="str">
        <f t="shared" si="2"/>
        <v/>
      </c>
      <c r="R116" s="117" t="str">
        <f t="shared" si="3"/>
        <v/>
      </c>
      <c r="S116" s="118" t="str">
        <f t="shared" si="4"/>
        <v/>
      </c>
      <c r="T116" s="118" t="str">
        <f t="shared" si="5"/>
        <v/>
      </c>
      <c r="U116" s="114"/>
      <c r="V116" s="117" t="str">
        <f t="shared" si="6"/>
        <v xml:space="preserve"> </v>
      </c>
      <c r="W116" s="117" t="str">
        <f t="shared" si="7"/>
        <v xml:space="preserve"> </v>
      </c>
      <c r="Z116" s="115" t="str">
        <f t="shared" si="9"/>
        <v xml:space="preserve"> </v>
      </c>
    </row>
    <row r="117" spans="1:26" ht="30" customHeight="1" x14ac:dyDescent="0.25">
      <c r="A117" s="116" t="str">
        <f t="shared" si="8"/>
        <v xml:space="preserve"> </v>
      </c>
      <c r="B117" s="311"/>
      <c r="C117" s="312"/>
      <c r="D117" s="313"/>
      <c r="E117" s="314"/>
      <c r="F117" s="312"/>
      <c r="G117" s="315"/>
      <c r="H117" s="316"/>
      <c r="I117" s="169"/>
      <c r="J117" s="157"/>
      <c r="K117" s="170"/>
      <c r="L117" s="69" t="str">
        <f t="shared" si="1"/>
        <v xml:space="preserve"> </v>
      </c>
      <c r="M117" s="181"/>
      <c r="N117" s="182"/>
      <c r="O117" s="183"/>
      <c r="Q117" s="117" t="str">
        <f t="shared" si="2"/>
        <v/>
      </c>
      <c r="R117" s="117" t="str">
        <f t="shared" si="3"/>
        <v/>
      </c>
      <c r="S117" s="118" t="str">
        <f t="shared" si="4"/>
        <v/>
      </c>
      <c r="T117" s="118" t="str">
        <f t="shared" si="5"/>
        <v/>
      </c>
      <c r="U117" s="114"/>
      <c r="V117" s="117" t="str">
        <f t="shared" si="6"/>
        <v xml:space="preserve"> </v>
      </c>
      <c r="W117" s="117" t="str">
        <f t="shared" si="7"/>
        <v xml:space="preserve"> </v>
      </c>
      <c r="Z117" s="115" t="str">
        <f t="shared" si="9"/>
        <v xml:space="preserve"> </v>
      </c>
    </row>
    <row r="118" spans="1:26" ht="30" customHeight="1" x14ac:dyDescent="0.25">
      <c r="A118" s="116" t="str">
        <f t="shared" si="8"/>
        <v xml:space="preserve"> </v>
      </c>
      <c r="B118" s="161"/>
      <c r="C118" s="162"/>
      <c r="D118" s="163"/>
      <c r="E118" s="164"/>
      <c r="F118" s="162"/>
      <c r="G118" s="165"/>
      <c r="H118" s="157"/>
      <c r="I118" s="169"/>
      <c r="J118" s="157"/>
      <c r="K118" s="170"/>
      <c r="L118" s="69" t="str">
        <f t="shared" si="1"/>
        <v xml:space="preserve"> </v>
      </c>
      <c r="M118" s="181"/>
      <c r="N118" s="182"/>
      <c r="O118" s="183"/>
      <c r="Q118" s="117" t="str">
        <f t="shared" si="2"/>
        <v/>
      </c>
      <c r="R118" s="117" t="str">
        <f t="shared" si="3"/>
        <v/>
      </c>
      <c r="S118" s="118" t="str">
        <f t="shared" si="4"/>
        <v/>
      </c>
      <c r="T118" s="118" t="str">
        <f t="shared" si="5"/>
        <v/>
      </c>
      <c r="U118" s="114"/>
      <c r="V118" s="117" t="str">
        <f t="shared" si="6"/>
        <v xml:space="preserve"> </v>
      </c>
      <c r="W118" s="117" t="str">
        <f t="shared" si="7"/>
        <v xml:space="preserve"> </v>
      </c>
      <c r="Z118" s="115" t="str">
        <f t="shared" si="9"/>
        <v xml:space="preserve"> </v>
      </c>
    </row>
    <row r="119" spans="1:26" ht="30" customHeight="1" x14ac:dyDescent="0.25">
      <c r="A119" s="116" t="str">
        <f t="shared" si="8"/>
        <v xml:space="preserve"> </v>
      </c>
      <c r="B119" s="161"/>
      <c r="C119" s="162"/>
      <c r="D119" s="163"/>
      <c r="E119" s="164"/>
      <c r="F119" s="162"/>
      <c r="G119" s="165"/>
      <c r="H119" s="157"/>
      <c r="I119" s="169"/>
      <c r="J119" s="157"/>
      <c r="K119" s="170"/>
      <c r="L119" s="69" t="str">
        <f t="shared" si="1"/>
        <v xml:space="preserve"> </v>
      </c>
      <c r="M119" s="181"/>
      <c r="N119" s="182"/>
      <c r="O119" s="183"/>
      <c r="Q119" s="117" t="str">
        <f t="shared" ref="Q119:Q170" si="10">IF($K119="I",$M119,"")</f>
        <v/>
      </c>
      <c r="R119" s="117" t="str">
        <f t="shared" ref="R119:R170" si="11">IF($K119="S",$M119,"")</f>
        <v/>
      </c>
      <c r="S119" s="118" t="str">
        <f t="shared" ref="S119:S170" si="12">IF($K119="MP",$M119,"")</f>
        <v/>
      </c>
      <c r="T119" s="118" t="str">
        <f t="shared" ref="T119:T170" si="13">IF($K119="CM",$M119,"")</f>
        <v/>
      </c>
      <c r="U119" s="114"/>
      <c r="V119" s="117" t="str">
        <f t="shared" ref="V119:V170" si="14">IF($K119="I",IF(O119="N",$M119,"")," ")</f>
        <v xml:space="preserve"> </v>
      </c>
      <c r="W119" s="117" t="str">
        <f t="shared" ref="W119:W170" si="15">IF($K119="S",IF(O119="N",$M119,"")," ")</f>
        <v xml:space="preserve"> </v>
      </c>
      <c r="Z119" s="115" t="str">
        <f t="shared" si="9"/>
        <v xml:space="preserve"> </v>
      </c>
    </row>
    <row r="120" spans="1:26" ht="30" customHeight="1" x14ac:dyDescent="0.25">
      <c r="A120" s="116" t="str">
        <f t="shared" si="8"/>
        <v xml:space="preserve"> </v>
      </c>
      <c r="B120" s="161"/>
      <c r="C120" s="162"/>
      <c r="D120" s="163"/>
      <c r="E120" s="164"/>
      <c r="F120" s="162"/>
      <c r="G120" s="165"/>
      <c r="H120" s="157"/>
      <c r="I120" s="169"/>
      <c r="J120" s="157"/>
      <c r="K120" s="170"/>
      <c r="L120" s="69" t="str">
        <f t="shared" si="1"/>
        <v xml:space="preserve"> </v>
      </c>
      <c r="M120" s="181"/>
      <c r="N120" s="182"/>
      <c r="O120" s="183"/>
      <c r="Q120" s="117" t="str">
        <f t="shared" si="10"/>
        <v/>
      </c>
      <c r="R120" s="117" t="str">
        <f t="shared" si="11"/>
        <v/>
      </c>
      <c r="S120" s="118" t="str">
        <f t="shared" si="12"/>
        <v/>
      </c>
      <c r="T120" s="118" t="str">
        <f t="shared" si="13"/>
        <v/>
      </c>
      <c r="U120" s="114"/>
      <c r="V120" s="117" t="str">
        <f t="shared" si="14"/>
        <v xml:space="preserve"> </v>
      </c>
      <c r="W120" s="117" t="str">
        <f t="shared" si="15"/>
        <v xml:space="preserve"> </v>
      </c>
      <c r="Z120" s="115"/>
    </row>
    <row r="121" spans="1:26" ht="30" customHeight="1" x14ac:dyDescent="0.25">
      <c r="A121" s="116" t="str">
        <f t="shared" si="8"/>
        <v xml:space="preserve"> </v>
      </c>
      <c r="B121" s="161"/>
      <c r="C121" s="162"/>
      <c r="D121" s="163"/>
      <c r="E121" s="164"/>
      <c r="F121" s="162"/>
      <c r="G121" s="165"/>
      <c r="H121" s="157"/>
      <c r="I121" s="169"/>
      <c r="J121" s="157"/>
      <c r="K121" s="170"/>
      <c r="L121" s="69" t="str">
        <f t="shared" si="1"/>
        <v xml:space="preserve"> </v>
      </c>
      <c r="M121" s="181"/>
      <c r="N121" s="182"/>
      <c r="O121" s="183"/>
      <c r="Q121" s="117" t="str">
        <f t="shared" si="10"/>
        <v/>
      </c>
      <c r="R121" s="117" t="str">
        <f t="shared" si="11"/>
        <v/>
      </c>
      <c r="S121" s="118" t="str">
        <f t="shared" si="12"/>
        <v/>
      </c>
      <c r="T121" s="118" t="str">
        <f t="shared" si="13"/>
        <v/>
      </c>
      <c r="U121" s="114"/>
      <c r="V121" s="117" t="str">
        <f t="shared" si="14"/>
        <v xml:space="preserve"> </v>
      </c>
      <c r="W121" s="117" t="str">
        <f t="shared" si="15"/>
        <v xml:space="preserve"> </v>
      </c>
      <c r="Z121" s="115" t="str">
        <f t="shared" ref="Z121:Z140" si="16">IF(N121="N",M121," ")</f>
        <v xml:space="preserve"> </v>
      </c>
    </row>
    <row r="122" spans="1:26" ht="30" customHeight="1" x14ac:dyDescent="0.25">
      <c r="A122" s="116" t="str">
        <f t="shared" si="8"/>
        <v xml:space="preserve"> </v>
      </c>
      <c r="B122" s="161"/>
      <c r="C122" s="162"/>
      <c r="D122" s="163"/>
      <c r="E122" s="164"/>
      <c r="F122" s="162"/>
      <c r="G122" s="165"/>
      <c r="H122" s="157"/>
      <c r="I122" s="169"/>
      <c r="J122" s="157"/>
      <c r="K122" s="170"/>
      <c r="L122" s="69" t="str">
        <f t="shared" ref="L122:L170" si="17">IF($K122="I","(1)",IF($K122="S","(1)",IF($K122="MP","(2)",IF($K122="CM","(3)"," "))))</f>
        <v xml:space="preserve"> </v>
      </c>
      <c r="M122" s="181"/>
      <c r="N122" s="182"/>
      <c r="O122" s="183"/>
      <c r="Q122" s="117" t="str">
        <f t="shared" si="10"/>
        <v/>
      </c>
      <c r="R122" s="117" t="str">
        <f t="shared" si="11"/>
        <v/>
      </c>
      <c r="S122" s="118" t="str">
        <f t="shared" si="12"/>
        <v/>
      </c>
      <c r="T122" s="118" t="str">
        <f t="shared" si="13"/>
        <v/>
      </c>
      <c r="U122" s="114"/>
      <c r="V122" s="117" t="str">
        <f t="shared" si="14"/>
        <v xml:space="preserve"> </v>
      </c>
      <c r="W122" s="117" t="str">
        <f t="shared" si="15"/>
        <v xml:space="preserve"> </v>
      </c>
      <c r="Z122" s="115" t="str">
        <f t="shared" si="16"/>
        <v xml:space="preserve"> </v>
      </c>
    </row>
    <row r="123" spans="1:26" ht="30" customHeight="1" x14ac:dyDescent="0.25">
      <c r="A123" s="116" t="str">
        <f t="shared" si="8"/>
        <v xml:space="preserve"> </v>
      </c>
      <c r="B123" s="161"/>
      <c r="C123" s="162"/>
      <c r="D123" s="163"/>
      <c r="E123" s="164"/>
      <c r="F123" s="162"/>
      <c r="G123" s="165"/>
      <c r="H123" s="157"/>
      <c r="I123" s="169"/>
      <c r="J123" s="157"/>
      <c r="K123" s="170"/>
      <c r="L123" s="69" t="str">
        <f t="shared" si="17"/>
        <v xml:space="preserve"> </v>
      </c>
      <c r="M123" s="181"/>
      <c r="N123" s="182"/>
      <c r="O123" s="183"/>
      <c r="Q123" s="117" t="str">
        <f t="shared" si="10"/>
        <v/>
      </c>
      <c r="R123" s="117" t="str">
        <f t="shared" si="11"/>
        <v/>
      </c>
      <c r="S123" s="118" t="str">
        <f t="shared" si="12"/>
        <v/>
      </c>
      <c r="T123" s="118" t="str">
        <f t="shared" si="13"/>
        <v/>
      </c>
      <c r="U123" s="114"/>
      <c r="V123" s="117" t="str">
        <f t="shared" si="14"/>
        <v xml:space="preserve"> </v>
      </c>
      <c r="W123" s="117" t="str">
        <f t="shared" si="15"/>
        <v xml:space="preserve"> </v>
      </c>
      <c r="Z123" s="115" t="str">
        <f t="shared" si="16"/>
        <v xml:space="preserve"> </v>
      </c>
    </row>
    <row r="124" spans="1:26" ht="30" customHeight="1" x14ac:dyDescent="0.25">
      <c r="A124" s="116" t="str">
        <f t="shared" si="8"/>
        <v xml:space="preserve"> </v>
      </c>
      <c r="B124" s="161"/>
      <c r="C124" s="162"/>
      <c r="D124" s="163"/>
      <c r="E124" s="164"/>
      <c r="F124" s="162"/>
      <c r="G124" s="165"/>
      <c r="H124" s="157"/>
      <c r="I124" s="169"/>
      <c r="J124" s="157"/>
      <c r="K124" s="170"/>
      <c r="L124" s="69" t="str">
        <f t="shared" si="17"/>
        <v xml:space="preserve"> </v>
      </c>
      <c r="M124" s="181"/>
      <c r="N124" s="182"/>
      <c r="O124" s="183"/>
      <c r="Q124" s="117" t="str">
        <f t="shared" si="10"/>
        <v/>
      </c>
      <c r="R124" s="117" t="str">
        <f t="shared" si="11"/>
        <v/>
      </c>
      <c r="S124" s="118" t="str">
        <f t="shared" si="12"/>
        <v/>
      </c>
      <c r="T124" s="118" t="str">
        <f t="shared" si="13"/>
        <v/>
      </c>
      <c r="U124" s="114"/>
      <c r="V124" s="117" t="str">
        <f t="shared" si="14"/>
        <v xml:space="preserve"> </v>
      </c>
      <c r="W124" s="117" t="str">
        <f t="shared" si="15"/>
        <v xml:space="preserve"> </v>
      </c>
      <c r="Z124" s="115" t="str">
        <f t="shared" si="16"/>
        <v xml:space="preserve"> </v>
      </c>
    </row>
    <row r="125" spans="1:26" ht="30" customHeight="1" x14ac:dyDescent="0.25">
      <c r="A125" s="116" t="str">
        <f t="shared" si="8"/>
        <v xml:space="preserve"> </v>
      </c>
      <c r="B125" s="161"/>
      <c r="C125" s="162"/>
      <c r="D125" s="163"/>
      <c r="E125" s="164"/>
      <c r="F125" s="162"/>
      <c r="G125" s="165"/>
      <c r="H125" s="157"/>
      <c r="I125" s="169"/>
      <c r="J125" s="157"/>
      <c r="K125" s="170"/>
      <c r="L125" s="69" t="str">
        <f t="shared" si="17"/>
        <v xml:space="preserve"> </v>
      </c>
      <c r="M125" s="181"/>
      <c r="N125" s="182"/>
      <c r="O125" s="183"/>
      <c r="Q125" s="117" t="str">
        <f t="shared" si="10"/>
        <v/>
      </c>
      <c r="R125" s="117" t="str">
        <f t="shared" si="11"/>
        <v/>
      </c>
      <c r="S125" s="118" t="str">
        <f t="shared" si="12"/>
        <v/>
      </c>
      <c r="T125" s="118" t="str">
        <f t="shared" si="13"/>
        <v/>
      </c>
      <c r="U125" s="114"/>
      <c r="V125" s="117" t="str">
        <f t="shared" si="14"/>
        <v xml:space="preserve"> </v>
      </c>
      <c r="W125" s="117" t="str">
        <f t="shared" si="15"/>
        <v xml:space="preserve"> </v>
      </c>
      <c r="Z125" s="115" t="str">
        <f t="shared" si="16"/>
        <v xml:space="preserve"> </v>
      </c>
    </row>
    <row r="126" spans="1:26" ht="30" customHeight="1" x14ac:dyDescent="0.25">
      <c r="A126" s="116" t="str">
        <f t="shared" si="8"/>
        <v xml:space="preserve"> </v>
      </c>
      <c r="B126" s="161"/>
      <c r="C126" s="162"/>
      <c r="D126" s="163"/>
      <c r="E126" s="164"/>
      <c r="F126" s="162"/>
      <c r="G126" s="165"/>
      <c r="H126" s="157"/>
      <c r="I126" s="169"/>
      <c r="J126" s="157"/>
      <c r="K126" s="170"/>
      <c r="L126" s="69" t="str">
        <f t="shared" si="17"/>
        <v xml:space="preserve"> </v>
      </c>
      <c r="M126" s="181"/>
      <c r="N126" s="182"/>
      <c r="O126" s="183"/>
      <c r="Q126" s="117" t="str">
        <f t="shared" si="10"/>
        <v/>
      </c>
      <c r="R126" s="117" t="str">
        <f t="shared" si="11"/>
        <v/>
      </c>
      <c r="S126" s="118" t="str">
        <f t="shared" si="12"/>
        <v/>
      </c>
      <c r="T126" s="118" t="str">
        <f t="shared" si="13"/>
        <v/>
      </c>
      <c r="U126" s="114"/>
      <c r="V126" s="117" t="str">
        <f t="shared" si="14"/>
        <v xml:space="preserve"> </v>
      </c>
      <c r="W126" s="117" t="str">
        <f t="shared" si="15"/>
        <v xml:space="preserve"> </v>
      </c>
      <c r="Z126" s="115" t="str">
        <f t="shared" si="16"/>
        <v xml:space="preserve"> </v>
      </c>
    </row>
    <row r="127" spans="1:26" ht="30" customHeight="1" x14ac:dyDescent="0.25">
      <c r="A127" s="116" t="str">
        <f t="shared" si="8"/>
        <v xml:space="preserve"> </v>
      </c>
      <c r="B127" s="161"/>
      <c r="C127" s="162"/>
      <c r="D127" s="163"/>
      <c r="E127" s="164"/>
      <c r="F127" s="162"/>
      <c r="G127" s="165"/>
      <c r="H127" s="157"/>
      <c r="I127" s="169"/>
      <c r="J127" s="157"/>
      <c r="K127" s="170"/>
      <c r="L127" s="69" t="str">
        <f t="shared" si="17"/>
        <v xml:space="preserve"> </v>
      </c>
      <c r="M127" s="181"/>
      <c r="N127" s="182"/>
      <c r="O127" s="183"/>
      <c r="Q127" s="117" t="str">
        <f t="shared" si="10"/>
        <v/>
      </c>
      <c r="R127" s="117" t="str">
        <f t="shared" si="11"/>
        <v/>
      </c>
      <c r="S127" s="118" t="str">
        <f t="shared" si="12"/>
        <v/>
      </c>
      <c r="T127" s="118" t="str">
        <f t="shared" si="13"/>
        <v/>
      </c>
      <c r="U127" s="114"/>
      <c r="V127" s="117" t="str">
        <f t="shared" si="14"/>
        <v xml:space="preserve"> </v>
      </c>
      <c r="W127" s="117" t="str">
        <f t="shared" si="15"/>
        <v xml:space="preserve"> </v>
      </c>
      <c r="Z127" s="115" t="str">
        <f t="shared" si="16"/>
        <v xml:space="preserve"> </v>
      </c>
    </row>
    <row r="128" spans="1:26" ht="30" customHeight="1" x14ac:dyDescent="0.25">
      <c r="A128" s="116" t="str">
        <f t="shared" si="8"/>
        <v xml:space="preserve"> </v>
      </c>
      <c r="B128" s="161"/>
      <c r="C128" s="162"/>
      <c r="D128" s="163"/>
      <c r="E128" s="164"/>
      <c r="F128" s="162"/>
      <c r="G128" s="165"/>
      <c r="H128" s="157"/>
      <c r="I128" s="169"/>
      <c r="J128" s="157"/>
      <c r="K128" s="170"/>
      <c r="L128" s="69" t="str">
        <f t="shared" si="17"/>
        <v xml:space="preserve"> </v>
      </c>
      <c r="M128" s="181"/>
      <c r="N128" s="182"/>
      <c r="O128" s="183"/>
      <c r="Q128" s="117" t="str">
        <f t="shared" si="10"/>
        <v/>
      </c>
      <c r="R128" s="117" t="str">
        <f t="shared" si="11"/>
        <v/>
      </c>
      <c r="S128" s="118" t="str">
        <f t="shared" si="12"/>
        <v/>
      </c>
      <c r="T128" s="118" t="str">
        <f t="shared" si="13"/>
        <v/>
      </c>
      <c r="U128" s="114"/>
      <c r="V128" s="117" t="str">
        <f t="shared" si="14"/>
        <v xml:space="preserve"> </v>
      </c>
      <c r="W128" s="117" t="str">
        <f t="shared" si="15"/>
        <v xml:space="preserve"> </v>
      </c>
      <c r="Z128" s="115" t="str">
        <f t="shared" si="16"/>
        <v xml:space="preserve"> </v>
      </c>
    </row>
    <row r="129" spans="1:26" ht="30" customHeight="1" x14ac:dyDescent="0.25">
      <c r="A129" s="116" t="str">
        <f t="shared" si="8"/>
        <v xml:space="preserve"> </v>
      </c>
      <c r="B129" s="161"/>
      <c r="C129" s="162"/>
      <c r="D129" s="163"/>
      <c r="E129" s="164"/>
      <c r="F129" s="162"/>
      <c r="G129" s="165"/>
      <c r="H129" s="157"/>
      <c r="I129" s="169"/>
      <c r="J129" s="157"/>
      <c r="K129" s="170"/>
      <c r="L129" s="69" t="str">
        <f t="shared" si="17"/>
        <v xml:space="preserve"> </v>
      </c>
      <c r="M129" s="181"/>
      <c r="N129" s="182"/>
      <c r="O129" s="183"/>
      <c r="Q129" s="117" t="str">
        <f t="shared" si="10"/>
        <v/>
      </c>
      <c r="R129" s="117" t="str">
        <f t="shared" si="11"/>
        <v/>
      </c>
      <c r="S129" s="118" t="str">
        <f t="shared" si="12"/>
        <v/>
      </c>
      <c r="T129" s="118" t="str">
        <f t="shared" si="13"/>
        <v/>
      </c>
      <c r="U129" s="114"/>
      <c r="V129" s="117" t="str">
        <f t="shared" si="14"/>
        <v xml:space="preserve"> </v>
      </c>
      <c r="W129" s="117" t="str">
        <f t="shared" si="15"/>
        <v xml:space="preserve"> </v>
      </c>
      <c r="Z129" s="115" t="str">
        <f t="shared" si="16"/>
        <v xml:space="preserve"> </v>
      </c>
    </row>
    <row r="130" spans="1:26" ht="30" customHeight="1" x14ac:dyDescent="0.25">
      <c r="A130" s="116" t="str">
        <f t="shared" si="8"/>
        <v xml:space="preserve"> </v>
      </c>
      <c r="B130" s="161"/>
      <c r="C130" s="162"/>
      <c r="D130" s="163"/>
      <c r="E130" s="164"/>
      <c r="F130" s="162"/>
      <c r="G130" s="165"/>
      <c r="H130" s="157"/>
      <c r="I130" s="169"/>
      <c r="J130" s="157"/>
      <c r="K130" s="170"/>
      <c r="L130" s="69" t="str">
        <f t="shared" si="17"/>
        <v xml:space="preserve"> </v>
      </c>
      <c r="M130" s="181"/>
      <c r="N130" s="182"/>
      <c r="O130" s="183"/>
      <c r="Q130" s="117" t="str">
        <f t="shared" si="10"/>
        <v/>
      </c>
      <c r="R130" s="117" t="str">
        <f t="shared" si="11"/>
        <v/>
      </c>
      <c r="S130" s="118" t="str">
        <f t="shared" si="12"/>
        <v/>
      </c>
      <c r="T130" s="118" t="str">
        <f t="shared" si="13"/>
        <v/>
      </c>
      <c r="U130" s="114"/>
      <c r="V130" s="117" t="str">
        <f t="shared" si="14"/>
        <v xml:space="preserve"> </v>
      </c>
      <c r="W130" s="117" t="str">
        <f t="shared" si="15"/>
        <v xml:space="preserve"> </v>
      </c>
      <c r="Z130" s="115" t="str">
        <f t="shared" si="16"/>
        <v xml:space="preserve"> </v>
      </c>
    </row>
    <row r="131" spans="1:26" ht="30" customHeight="1" x14ac:dyDescent="0.25">
      <c r="A131" s="116" t="str">
        <f t="shared" si="8"/>
        <v xml:space="preserve"> </v>
      </c>
      <c r="B131" s="161"/>
      <c r="C131" s="162"/>
      <c r="D131" s="163"/>
      <c r="E131" s="164"/>
      <c r="F131" s="162"/>
      <c r="G131" s="165"/>
      <c r="H131" s="157"/>
      <c r="I131" s="169"/>
      <c r="J131" s="157"/>
      <c r="K131" s="170"/>
      <c r="L131" s="69" t="str">
        <f t="shared" si="17"/>
        <v xml:space="preserve"> </v>
      </c>
      <c r="M131" s="181"/>
      <c r="N131" s="182"/>
      <c r="O131" s="183"/>
      <c r="Q131" s="117" t="str">
        <f t="shared" si="10"/>
        <v/>
      </c>
      <c r="R131" s="117" t="str">
        <f t="shared" si="11"/>
        <v/>
      </c>
      <c r="S131" s="118" t="str">
        <f t="shared" si="12"/>
        <v/>
      </c>
      <c r="T131" s="118" t="str">
        <f t="shared" si="13"/>
        <v/>
      </c>
      <c r="U131" s="114"/>
      <c r="V131" s="117" t="str">
        <f t="shared" si="14"/>
        <v xml:space="preserve"> </v>
      </c>
      <c r="W131" s="117" t="str">
        <f t="shared" si="15"/>
        <v xml:space="preserve"> </v>
      </c>
      <c r="Z131" s="115" t="str">
        <f t="shared" si="16"/>
        <v xml:space="preserve"> </v>
      </c>
    </row>
    <row r="132" spans="1:26" ht="30" customHeight="1" x14ac:dyDescent="0.25">
      <c r="A132" s="116" t="str">
        <f t="shared" si="8"/>
        <v xml:space="preserve"> </v>
      </c>
      <c r="B132" s="161"/>
      <c r="C132" s="162"/>
      <c r="D132" s="163"/>
      <c r="E132" s="164"/>
      <c r="F132" s="162"/>
      <c r="G132" s="165"/>
      <c r="H132" s="157"/>
      <c r="I132" s="169"/>
      <c r="J132" s="157"/>
      <c r="K132" s="170"/>
      <c r="L132" s="69" t="str">
        <f t="shared" si="17"/>
        <v xml:space="preserve"> </v>
      </c>
      <c r="M132" s="181"/>
      <c r="N132" s="182"/>
      <c r="O132" s="183"/>
      <c r="Q132" s="117" t="str">
        <f t="shared" si="10"/>
        <v/>
      </c>
      <c r="R132" s="117" t="str">
        <f t="shared" si="11"/>
        <v/>
      </c>
      <c r="S132" s="118" t="str">
        <f t="shared" si="12"/>
        <v/>
      </c>
      <c r="T132" s="118" t="str">
        <f t="shared" si="13"/>
        <v/>
      </c>
      <c r="U132" s="114"/>
      <c r="V132" s="117" t="str">
        <f t="shared" si="14"/>
        <v xml:space="preserve"> </v>
      </c>
      <c r="W132" s="117" t="str">
        <f t="shared" si="15"/>
        <v xml:space="preserve"> </v>
      </c>
      <c r="Z132" s="115" t="str">
        <f t="shared" si="16"/>
        <v xml:space="preserve"> </v>
      </c>
    </row>
    <row r="133" spans="1:26" ht="30" customHeight="1" x14ac:dyDescent="0.25">
      <c r="A133" s="116" t="str">
        <f t="shared" si="8"/>
        <v xml:space="preserve"> </v>
      </c>
      <c r="B133" s="311"/>
      <c r="C133" s="162"/>
      <c r="D133" s="313"/>
      <c r="E133" s="314"/>
      <c r="F133" s="312"/>
      <c r="G133" s="315"/>
      <c r="H133" s="316"/>
      <c r="I133" s="169"/>
      <c r="J133" s="157"/>
      <c r="K133" s="170"/>
      <c r="L133" s="69" t="str">
        <f t="shared" si="17"/>
        <v xml:space="preserve"> </v>
      </c>
      <c r="M133" s="181"/>
      <c r="N133" s="182"/>
      <c r="O133" s="183"/>
      <c r="Q133" s="117" t="str">
        <f t="shared" si="10"/>
        <v/>
      </c>
      <c r="R133" s="117" t="str">
        <f t="shared" si="11"/>
        <v/>
      </c>
      <c r="S133" s="118" t="str">
        <f t="shared" si="12"/>
        <v/>
      </c>
      <c r="T133" s="118" t="str">
        <f t="shared" si="13"/>
        <v/>
      </c>
      <c r="U133" s="114"/>
      <c r="V133" s="117" t="str">
        <f t="shared" si="14"/>
        <v xml:space="preserve"> </v>
      </c>
      <c r="W133" s="117" t="str">
        <f t="shared" si="15"/>
        <v xml:space="preserve"> </v>
      </c>
      <c r="Z133" s="115" t="str">
        <f t="shared" si="16"/>
        <v xml:space="preserve"> </v>
      </c>
    </row>
    <row r="134" spans="1:26" ht="30" customHeight="1" x14ac:dyDescent="0.25">
      <c r="A134" s="116" t="str">
        <f t="shared" si="8"/>
        <v xml:space="preserve"> </v>
      </c>
      <c r="B134" s="161"/>
      <c r="C134" s="162"/>
      <c r="D134" s="163"/>
      <c r="E134" s="164"/>
      <c r="F134" s="162"/>
      <c r="G134" s="165"/>
      <c r="H134" s="157"/>
      <c r="I134" s="169"/>
      <c r="J134" s="157"/>
      <c r="K134" s="170"/>
      <c r="L134" s="69" t="str">
        <f t="shared" si="17"/>
        <v xml:space="preserve"> </v>
      </c>
      <c r="M134" s="181"/>
      <c r="N134" s="182"/>
      <c r="O134" s="183"/>
      <c r="Q134" s="117" t="str">
        <f t="shared" si="10"/>
        <v/>
      </c>
      <c r="R134" s="117" t="str">
        <f t="shared" si="11"/>
        <v/>
      </c>
      <c r="S134" s="118" t="str">
        <f t="shared" si="12"/>
        <v/>
      </c>
      <c r="T134" s="118" t="str">
        <f t="shared" si="13"/>
        <v/>
      </c>
      <c r="U134" s="114"/>
      <c r="V134" s="117" t="str">
        <f t="shared" si="14"/>
        <v xml:space="preserve"> </v>
      </c>
      <c r="W134" s="117" t="str">
        <f t="shared" si="15"/>
        <v xml:space="preserve"> </v>
      </c>
      <c r="Z134" s="115" t="str">
        <f t="shared" si="16"/>
        <v xml:space="preserve"> </v>
      </c>
    </row>
    <row r="135" spans="1:26" ht="30" customHeight="1" x14ac:dyDescent="0.25">
      <c r="A135" s="116" t="str">
        <f t="shared" si="8"/>
        <v xml:space="preserve"> </v>
      </c>
      <c r="B135" s="161"/>
      <c r="C135" s="162"/>
      <c r="D135" s="163"/>
      <c r="E135" s="164"/>
      <c r="F135" s="162"/>
      <c r="G135" s="165"/>
      <c r="H135" s="157"/>
      <c r="I135" s="169"/>
      <c r="J135" s="157"/>
      <c r="K135" s="170"/>
      <c r="L135" s="69" t="str">
        <f t="shared" si="17"/>
        <v xml:space="preserve"> </v>
      </c>
      <c r="M135" s="181"/>
      <c r="N135" s="182"/>
      <c r="O135" s="183"/>
      <c r="Q135" s="117" t="str">
        <f t="shared" si="10"/>
        <v/>
      </c>
      <c r="R135" s="117" t="str">
        <f t="shared" si="11"/>
        <v/>
      </c>
      <c r="S135" s="118" t="str">
        <f t="shared" si="12"/>
        <v/>
      </c>
      <c r="T135" s="118" t="str">
        <f t="shared" si="13"/>
        <v/>
      </c>
      <c r="U135" s="114"/>
      <c r="V135" s="117" t="str">
        <f t="shared" si="14"/>
        <v xml:space="preserve"> </v>
      </c>
      <c r="W135" s="117" t="str">
        <f t="shared" si="15"/>
        <v xml:space="preserve"> </v>
      </c>
      <c r="Z135" s="115" t="str">
        <f t="shared" si="16"/>
        <v xml:space="preserve"> </v>
      </c>
    </row>
    <row r="136" spans="1:26" ht="30" customHeight="1" x14ac:dyDescent="0.25">
      <c r="A136" s="116" t="str">
        <f t="shared" si="8"/>
        <v xml:space="preserve"> </v>
      </c>
      <c r="B136" s="161"/>
      <c r="C136" s="162"/>
      <c r="D136" s="163"/>
      <c r="E136" s="164"/>
      <c r="F136" s="162"/>
      <c r="G136" s="165"/>
      <c r="H136" s="157"/>
      <c r="I136" s="169"/>
      <c r="J136" s="157"/>
      <c r="K136" s="170"/>
      <c r="L136" s="69" t="str">
        <f t="shared" si="17"/>
        <v xml:space="preserve"> </v>
      </c>
      <c r="M136" s="181"/>
      <c r="N136" s="182"/>
      <c r="O136" s="183"/>
      <c r="Q136" s="117" t="str">
        <f t="shared" si="10"/>
        <v/>
      </c>
      <c r="R136" s="117" t="str">
        <f t="shared" si="11"/>
        <v/>
      </c>
      <c r="S136" s="118" t="str">
        <f t="shared" si="12"/>
        <v/>
      </c>
      <c r="T136" s="118" t="str">
        <f t="shared" si="13"/>
        <v/>
      </c>
      <c r="U136" s="114"/>
      <c r="V136" s="117" t="str">
        <f t="shared" si="14"/>
        <v xml:space="preserve"> </v>
      </c>
      <c r="W136" s="117" t="str">
        <f t="shared" si="15"/>
        <v xml:space="preserve"> </v>
      </c>
      <c r="Z136" s="115" t="str">
        <f t="shared" si="16"/>
        <v xml:space="preserve"> </v>
      </c>
    </row>
    <row r="137" spans="1:26" ht="30" customHeight="1" x14ac:dyDescent="0.25">
      <c r="A137" s="116" t="str">
        <f t="shared" si="8"/>
        <v xml:space="preserve"> </v>
      </c>
      <c r="B137" s="161"/>
      <c r="C137" s="162"/>
      <c r="D137" s="163"/>
      <c r="E137" s="164"/>
      <c r="F137" s="162"/>
      <c r="G137" s="165"/>
      <c r="H137" s="157"/>
      <c r="I137" s="169"/>
      <c r="J137" s="157"/>
      <c r="K137" s="170"/>
      <c r="L137" s="69" t="str">
        <f t="shared" si="17"/>
        <v xml:space="preserve"> </v>
      </c>
      <c r="M137" s="181"/>
      <c r="N137" s="182"/>
      <c r="O137" s="183"/>
      <c r="Q137" s="117" t="str">
        <f t="shared" si="10"/>
        <v/>
      </c>
      <c r="R137" s="117" t="str">
        <f t="shared" si="11"/>
        <v/>
      </c>
      <c r="S137" s="118" t="str">
        <f t="shared" si="12"/>
        <v/>
      </c>
      <c r="T137" s="118" t="str">
        <f t="shared" si="13"/>
        <v/>
      </c>
      <c r="U137" s="114"/>
      <c r="V137" s="117" t="str">
        <f t="shared" si="14"/>
        <v xml:space="preserve"> </v>
      </c>
      <c r="W137" s="117" t="str">
        <f t="shared" si="15"/>
        <v xml:space="preserve"> </v>
      </c>
      <c r="Z137" s="115" t="str">
        <f t="shared" si="16"/>
        <v xml:space="preserve"> </v>
      </c>
    </row>
    <row r="138" spans="1:26" ht="30" customHeight="1" x14ac:dyDescent="0.25">
      <c r="A138" s="116" t="str">
        <f t="shared" si="8"/>
        <v xml:space="preserve"> </v>
      </c>
      <c r="B138" s="161"/>
      <c r="C138" s="162"/>
      <c r="D138" s="163"/>
      <c r="E138" s="164"/>
      <c r="F138" s="162"/>
      <c r="G138" s="165"/>
      <c r="H138" s="157"/>
      <c r="I138" s="169"/>
      <c r="J138" s="157"/>
      <c r="K138" s="170"/>
      <c r="L138" s="69" t="str">
        <f t="shared" si="17"/>
        <v xml:space="preserve"> </v>
      </c>
      <c r="M138" s="181"/>
      <c r="N138" s="182"/>
      <c r="O138" s="183"/>
      <c r="Q138" s="117" t="str">
        <f t="shared" si="10"/>
        <v/>
      </c>
      <c r="R138" s="117" t="str">
        <f t="shared" si="11"/>
        <v/>
      </c>
      <c r="S138" s="118" t="str">
        <f t="shared" si="12"/>
        <v/>
      </c>
      <c r="T138" s="118" t="str">
        <f t="shared" si="13"/>
        <v/>
      </c>
      <c r="U138" s="114"/>
      <c r="V138" s="117" t="str">
        <f t="shared" si="14"/>
        <v xml:space="preserve"> </v>
      </c>
      <c r="W138" s="117" t="str">
        <f t="shared" si="15"/>
        <v xml:space="preserve"> </v>
      </c>
      <c r="Z138" s="115" t="str">
        <f t="shared" si="16"/>
        <v xml:space="preserve"> </v>
      </c>
    </row>
    <row r="139" spans="1:26" ht="30" customHeight="1" x14ac:dyDescent="0.25">
      <c r="A139" s="116" t="str">
        <f t="shared" si="8"/>
        <v xml:space="preserve"> </v>
      </c>
      <c r="B139" s="161"/>
      <c r="C139" s="162"/>
      <c r="D139" s="163"/>
      <c r="E139" s="164"/>
      <c r="F139" s="162"/>
      <c r="G139" s="165"/>
      <c r="H139" s="157"/>
      <c r="I139" s="169"/>
      <c r="J139" s="157"/>
      <c r="K139" s="170"/>
      <c r="L139" s="69" t="str">
        <f t="shared" si="17"/>
        <v xml:space="preserve"> </v>
      </c>
      <c r="M139" s="181"/>
      <c r="N139" s="182"/>
      <c r="O139" s="183"/>
      <c r="Q139" s="117" t="str">
        <f t="shared" si="10"/>
        <v/>
      </c>
      <c r="R139" s="117" t="str">
        <f t="shared" si="11"/>
        <v/>
      </c>
      <c r="S139" s="118" t="str">
        <f t="shared" si="12"/>
        <v/>
      </c>
      <c r="T139" s="118" t="str">
        <f t="shared" si="13"/>
        <v/>
      </c>
      <c r="U139" s="114"/>
      <c r="V139" s="117" t="str">
        <f t="shared" si="14"/>
        <v xml:space="preserve"> </v>
      </c>
      <c r="W139" s="117" t="str">
        <f t="shared" si="15"/>
        <v xml:space="preserve"> </v>
      </c>
      <c r="Z139" s="115" t="str">
        <f t="shared" si="16"/>
        <v xml:space="preserve"> </v>
      </c>
    </row>
    <row r="140" spans="1:26" ht="30" customHeight="1" x14ac:dyDescent="0.25">
      <c r="A140" s="116" t="str">
        <f t="shared" si="8"/>
        <v xml:space="preserve"> </v>
      </c>
      <c r="B140" s="161"/>
      <c r="C140" s="162"/>
      <c r="D140" s="163"/>
      <c r="E140" s="164"/>
      <c r="F140" s="162"/>
      <c r="G140" s="165"/>
      <c r="H140" s="157"/>
      <c r="I140" s="169"/>
      <c r="J140" s="157"/>
      <c r="K140" s="170"/>
      <c r="L140" s="69" t="str">
        <f t="shared" si="17"/>
        <v xml:space="preserve"> </v>
      </c>
      <c r="M140" s="181"/>
      <c r="N140" s="182"/>
      <c r="O140" s="183"/>
      <c r="Q140" s="117" t="str">
        <f t="shared" si="10"/>
        <v/>
      </c>
      <c r="R140" s="117" t="str">
        <f t="shared" si="11"/>
        <v/>
      </c>
      <c r="S140" s="118" t="str">
        <f t="shared" si="12"/>
        <v/>
      </c>
      <c r="T140" s="118" t="str">
        <f t="shared" si="13"/>
        <v/>
      </c>
      <c r="U140" s="114"/>
      <c r="V140" s="117" t="str">
        <f t="shared" si="14"/>
        <v xml:space="preserve"> </v>
      </c>
      <c r="W140" s="117" t="str">
        <f t="shared" si="15"/>
        <v xml:space="preserve"> </v>
      </c>
      <c r="Z140" s="115" t="str">
        <f t="shared" si="16"/>
        <v xml:space="preserve"> </v>
      </c>
    </row>
    <row r="141" spans="1:26" ht="30" customHeight="1" x14ac:dyDescent="0.25">
      <c r="A141" s="116" t="str">
        <f t="shared" si="8"/>
        <v xml:space="preserve"> </v>
      </c>
      <c r="B141" s="161"/>
      <c r="C141" s="162"/>
      <c r="D141" s="163"/>
      <c r="E141" s="164"/>
      <c r="F141" s="162"/>
      <c r="G141" s="165"/>
      <c r="H141" s="157"/>
      <c r="I141" s="169"/>
      <c r="J141" s="157"/>
      <c r="K141" s="170"/>
      <c r="L141" s="69" t="str">
        <f t="shared" si="17"/>
        <v xml:space="preserve"> </v>
      </c>
      <c r="M141" s="181"/>
      <c r="N141" s="182"/>
      <c r="O141" s="183"/>
      <c r="Q141" s="117" t="str">
        <f t="shared" si="10"/>
        <v/>
      </c>
      <c r="R141" s="117" t="str">
        <f t="shared" si="11"/>
        <v/>
      </c>
      <c r="S141" s="118" t="str">
        <f t="shared" si="12"/>
        <v/>
      </c>
      <c r="T141" s="118" t="str">
        <f t="shared" si="13"/>
        <v/>
      </c>
      <c r="U141" s="114"/>
      <c r="V141" s="117" t="str">
        <f t="shared" si="14"/>
        <v xml:space="preserve"> </v>
      </c>
      <c r="W141" s="117" t="str">
        <f t="shared" si="15"/>
        <v xml:space="preserve"> </v>
      </c>
      <c r="Z141" s="115"/>
    </row>
    <row r="142" spans="1:26" ht="30" customHeight="1" x14ac:dyDescent="0.25">
      <c r="A142" s="116" t="str">
        <f t="shared" si="8"/>
        <v xml:space="preserve"> </v>
      </c>
      <c r="B142" s="161"/>
      <c r="C142" s="162"/>
      <c r="D142" s="163"/>
      <c r="E142" s="164"/>
      <c r="F142" s="162"/>
      <c r="G142" s="165"/>
      <c r="H142" s="157"/>
      <c r="I142" s="169"/>
      <c r="J142" s="157"/>
      <c r="K142" s="170"/>
      <c r="L142" s="69" t="str">
        <f t="shared" si="17"/>
        <v xml:space="preserve"> </v>
      </c>
      <c r="M142" s="181"/>
      <c r="N142" s="182"/>
      <c r="O142" s="183"/>
      <c r="Q142" s="117" t="str">
        <f t="shared" si="10"/>
        <v/>
      </c>
      <c r="R142" s="117" t="str">
        <f t="shared" si="11"/>
        <v/>
      </c>
      <c r="S142" s="118" t="str">
        <f t="shared" si="12"/>
        <v/>
      </c>
      <c r="T142" s="118" t="str">
        <f t="shared" si="13"/>
        <v/>
      </c>
      <c r="U142" s="114"/>
      <c r="V142" s="117" t="str">
        <f t="shared" si="14"/>
        <v xml:space="preserve"> </v>
      </c>
      <c r="W142" s="117" t="str">
        <f t="shared" si="15"/>
        <v xml:space="preserve"> </v>
      </c>
      <c r="Z142" s="115" t="str">
        <f t="shared" ref="Z142:Z150" si="18">IF(N142="N",M142," ")</f>
        <v xml:space="preserve"> </v>
      </c>
    </row>
    <row r="143" spans="1:26" ht="30" customHeight="1" x14ac:dyDescent="0.25">
      <c r="A143" s="116" t="str">
        <f t="shared" si="8"/>
        <v xml:space="preserve"> </v>
      </c>
      <c r="B143" s="161"/>
      <c r="C143" s="162"/>
      <c r="D143" s="163"/>
      <c r="E143" s="164"/>
      <c r="F143" s="162"/>
      <c r="G143" s="165"/>
      <c r="H143" s="157"/>
      <c r="I143" s="169"/>
      <c r="J143" s="157"/>
      <c r="K143" s="170"/>
      <c r="L143" s="69" t="str">
        <f t="shared" si="17"/>
        <v xml:space="preserve"> </v>
      </c>
      <c r="M143" s="181"/>
      <c r="N143" s="182"/>
      <c r="O143" s="183"/>
      <c r="Q143" s="117" t="str">
        <f t="shared" si="10"/>
        <v/>
      </c>
      <c r="R143" s="117" t="str">
        <f t="shared" si="11"/>
        <v/>
      </c>
      <c r="S143" s="118" t="str">
        <f t="shared" si="12"/>
        <v/>
      </c>
      <c r="T143" s="118" t="str">
        <f t="shared" si="13"/>
        <v/>
      </c>
      <c r="U143" s="114"/>
      <c r="V143" s="117" t="str">
        <f t="shared" si="14"/>
        <v xml:space="preserve"> </v>
      </c>
      <c r="W143" s="117" t="str">
        <f t="shared" si="15"/>
        <v xml:space="preserve"> </v>
      </c>
      <c r="Z143" s="115" t="str">
        <f t="shared" si="18"/>
        <v xml:space="preserve"> </v>
      </c>
    </row>
    <row r="144" spans="1:26" ht="30" customHeight="1" x14ac:dyDescent="0.25">
      <c r="A144" s="116" t="str">
        <f t="shared" si="8"/>
        <v xml:space="preserve"> </v>
      </c>
      <c r="B144" s="311"/>
      <c r="C144" s="312"/>
      <c r="D144" s="313"/>
      <c r="E144" s="314"/>
      <c r="F144" s="312"/>
      <c r="G144" s="315"/>
      <c r="H144" s="316"/>
      <c r="I144" s="169"/>
      <c r="J144" s="157"/>
      <c r="K144" s="170"/>
      <c r="L144" s="69" t="str">
        <f t="shared" si="17"/>
        <v xml:space="preserve"> </v>
      </c>
      <c r="M144" s="181"/>
      <c r="N144" s="182"/>
      <c r="O144" s="183"/>
      <c r="Q144" s="117" t="str">
        <f t="shared" si="10"/>
        <v/>
      </c>
      <c r="R144" s="117" t="str">
        <f t="shared" si="11"/>
        <v/>
      </c>
      <c r="S144" s="118" t="str">
        <f t="shared" si="12"/>
        <v/>
      </c>
      <c r="T144" s="118" t="str">
        <f t="shared" si="13"/>
        <v/>
      </c>
      <c r="U144" s="114"/>
      <c r="V144" s="117" t="str">
        <f t="shared" si="14"/>
        <v xml:space="preserve"> </v>
      </c>
      <c r="W144" s="117" t="str">
        <f t="shared" si="15"/>
        <v xml:space="preserve"> </v>
      </c>
      <c r="Z144" s="115" t="str">
        <f t="shared" si="18"/>
        <v xml:space="preserve"> </v>
      </c>
    </row>
    <row r="145" spans="1:26" ht="30" customHeight="1" x14ac:dyDescent="0.25">
      <c r="A145" s="116" t="str">
        <f t="shared" si="8"/>
        <v xml:space="preserve"> </v>
      </c>
      <c r="B145" s="161"/>
      <c r="C145" s="312"/>
      <c r="D145" s="163"/>
      <c r="E145" s="164"/>
      <c r="F145" s="162"/>
      <c r="G145" s="165"/>
      <c r="H145" s="157"/>
      <c r="I145" s="169"/>
      <c r="J145" s="157"/>
      <c r="K145" s="170"/>
      <c r="L145" s="69" t="str">
        <f t="shared" si="17"/>
        <v xml:space="preserve"> </v>
      </c>
      <c r="M145" s="181"/>
      <c r="N145" s="182"/>
      <c r="O145" s="183"/>
      <c r="Q145" s="117" t="str">
        <f t="shared" si="10"/>
        <v/>
      </c>
      <c r="R145" s="117" t="str">
        <f t="shared" si="11"/>
        <v/>
      </c>
      <c r="S145" s="118" t="str">
        <f t="shared" si="12"/>
        <v/>
      </c>
      <c r="T145" s="118" t="str">
        <f t="shared" si="13"/>
        <v/>
      </c>
      <c r="U145" s="114"/>
      <c r="V145" s="117" t="str">
        <f t="shared" si="14"/>
        <v xml:space="preserve"> </v>
      </c>
      <c r="W145" s="117" t="str">
        <f t="shared" si="15"/>
        <v xml:space="preserve"> </v>
      </c>
      <c r="Z145" s="115" t="str">
        <f t="shared" si="18"/>
        <v xml:space="preserve"> </v>
      </c>
    </row>
    <row r="146" spans="1:26" ht="30" customHeight="1" x14ac:dyDescent="0.25">
      <c r="A146" s="116" t="str">
        <f t="shared" si="8"/>
        <v xml:space="preserve"> </v>
      </c>
      <c r="B146" s="161"/>
      <c r="C146" s="312"/>
      <c r="D146" s="163"/>
      <c r="E146" s="164"/>
      <c r="F146" s="162"/>
      <c r="G146" s="165"/>
      <c r="H146" s="157"/>
      <c r="I146" s="169"/>
      <c r="J146" s="157"/>
      <c r="K146" s="170"/>
      <c r="L146" s="69" t="str">
        <f t="shared" si="17"/>
        <v xml:space="preserve"> </v>
      </c>
      <c r="M146" s="181"/>
      <c r="N146" s="182"/>
      <c r="O146" s="183"/>
      <c r="Q146" s="117" t="str">
        <f t="shared" si="10"/>
        <v/>
      </c>
      <c r="R146" s="117" t="str">
        <f t="shared" si="11"/>
        <v/>
      </c>
      <c r="S146" s="118" t="str">
        <f t="shared" si="12"/>
        <v/>
      </c>
      <c r="T146" s="118" t="str">
        <f t="shared" si="13"/>
        <v/>
      </c>
      <c r="U146" s="114"/>
      <c r="V146" s="117" t="str">
        <f t="shared" si="14"/>
        <v xml:space="preserve"> </v>
      </c>
      <c r="W146" s="117" t="str">
        <f t="shared" si="15"/>
        <v xml:space="preserve"> </v>
      </c>
      <c r="Z146" s="115" t="str">
        <f t="shared" si="18"/>
        <v xml:space="preserve"> </v>
      </c>
    </row>
    <row r="147" spans="1:26" ht="30" customHeight="1" x14ac:dyDescent="0.25">
      <c r="A147" s="116" t="str">
        <f t="shared" si="8"/>
        <v xml:space="preserve"> </v>
      </c>
      <c r="B147" s="161"/>
      <c r="C147" s="312"/>
      <c r="D147" s="163"/>
      <c r="E147" s="164"/>
      <c r="F147" s="162"/>
      <c r="G147" s="165"/>
      <c r="H147" s="157"/>
      <c r="I147" s="169"/>
      <c r="J147" s="157"/>
      <c r="K147" s="170"/>
      <c r="L147" s="69" t="str">
        <f t="shared" si="17"/>
        <v xml:space="preserve"> </v>
      </c>
      <c r="M147" s="181"/>
      <c r="N147" s="182"/>
      <c r="O147" s="183"/>
      <c r="Q147" s="117" t="str">
        <f t="shared" si="10"/>
        <v/>
      </c>
      <c r="R147" s="117" t="str">
        <f t="shared" si="11"/>
        <v/>
      </c>
      <c r="S147" s="118" t="str">
        <f t="shared" si="12"/>
        <v/>
      </c>
      <c r="T147" s="118" t="str">
        <f t="shared" si="13"/>
        <v/>
      </c>
      <c r="U147" s="114"/>
      <c r="V147" s="117" t="str">
        <f t="shared" si="14"/>
        <v xml:space="preserve"> </v>
      </c>
      <c r="W147" s="117" t="str">
        <f t="shared" si="15"/>
        <v xml:space="preserve"> </v>
      </c>
      <c r="Z147" s="115" t="str">
        <f t="shared" si="18"/>
        <v xml:space="preserve"> </v>
      </c>
    </row>
    <row r="148" spans="1:26" ht="30" customHeight="1" x14ac:dyDescent="0.25">
      <c r="A148" s="116" t="str">
        <f t="shared" si="8"/>
        <v xml:space="preserve"> </v>
      </c>
      <c r="B148" s="161"/>
      <c r="C148" s="312"/>
      <c r="D148" s="163"/>
      <c r="E148" s="164"/>
      <c r="F148" s="162"/>
      <c r="G148" s="165"/>
      <c r="H148" s="157"/>
      <c r="I148" s="169"/>
      <c r="J148" s="157"/>
      <c r="K148" s="170"/>
      <c r="L148" s="69" t="str">
        <f t="shared" si="17"/>
        <v xml:space="preserve"> </v>
      </c>
      <c r="M148" s="181"/>
      <c r="N148" s="182"/>
      <c r="O148" s="183"/>
      <c r="Q148" s="117" t="str">
        <f t="shared" si="10"/>
        <v/>
      </c>
      <c r="R148" s="117" t="str">
        <f t="shared" si="11"/>
        <v/>
      </c>
      <c r="S148" s="118" t="str">
        <f t="shared" si="12"/>
        <v/>
      </c>
      <c r="T148" s="118" t="str">
        <f t="shared" si="13"/>
        <v/>
      </c>
      <c r="U148" s="114"/>
      <c r="V148" s="117" t="str">
        <f t="shared" si="14"/>
        <v xml:space="preserve"> </v>
      </c>
      <c r="W148" s="117" t="str">
        <f t="shared" si="15"/>
        <v xml:space="preserve"> </v>
      </c>
      <c r="Z148" s="115" t="str">
        <f t="shared" si="18"/>
        <v xml:space="preserve"> </v>
      </c>
    </row>
    <row r="149" spans="1:26" ht="30" customHeight="1" x14ac:dyDescent="0.25">
      <c r="A149" s="116" t="str">
        <f t="shared" si="8"/>
        <v xml:space="preserve"> </v>
      </c>
      <c r="B149" s="161"/>
      <c r="C149" s="312"/>
      <c r="D149" s="163"/>
      <c r="E149" s="164"/>
      <c r="F149" s="162"/>
      <c r="G149" s="165"/>
      <c r="H149" s="157"/>
      <c r="I149" s="169"/>
      <c r="J149" s="157"/>
      <c r="K149" s="170"/>
      <c r="L149" s="69" t="str">
        <f t="shared" si="17"/>
        <v xml:space="preserve"> </v>
      </c>
      <c r="M149" s="181"/>
      <c r="N149" s="182"/>
      <c r="O149" s="183"/>
      <c r="Q149" s="117" t="str">
        <f t="shared" si="10"/>
        <v/>
      </c>
      <c r="R149" s="117" t="str">
        <f t="shared" si="11"/>
        <v/>
      </c>
      <c r="S149" s="118" t="str">
        <f t="shared" si="12"/>
        <v/>
      </c>
      <c r="T149" s="118" t="str">
        <f t="shared" si="13"/>
        <v/>
      </c>
      <c r="U149" s="114"/>
      <c r="V149" s="117" t="str">
        <f t="shared" si="14"/>
        <v xml:space="preserve"> </v>
      </c>
      <c r="W149" s="117" t="str">
        <f t="shared" si="15"/>
        <v xml:space="preserve"> </v>
      </c>
      <c r="Z149" s="115" t="str">
        <f t="shared" si="18"/>
        <v xml:space="preserve"> </v>
      </c>
    </row>
    <row r="150" spans="1:26" ht="30" customHeight="1" x14ac:dyDescent="0.25">
      <c r="A150" s="116" t="str">
        <f t="shared" si="8"/>
        <v xml:space="preserve"> </v>
      </c>
      <c r="B150" s="161"/>
      <c r="C150" s="312"/>
      <c r="D150" s="163"/>
      <c r="E150" s="164"/>
      <c r="F150" s="162"/>
      <c r="G150" s="165"/>
      <c r="H150" s="157"/>
      <c r="I150" s="169"/>
      <c r="J150" s="157"/>
      <c r="K150" s="170"/>
      <c r="L150" s="69" t="str">
        <f t="shared" si="17"/>
        <v xml:space="preserve"> </v>
      </c>
      <c r="M150" s="181"/>
      <c r="N150" s="182"/>
      <c r="O150" s="183"/>
      <c r="Q150" s="117" t="str">
        <f t="shared" si="10"/>
        <v/>
      </c>
      <c r="R150" s="117" t="str">
        <f t="shared" si="11"/>
        <v/>
      </c>
      <c r="S150" s="118" t="str">
        <f t="shared" si="12"/>
        <v/>
      </c>
      <c r="T150" s="118" t="str">
        <f t="shared" si="13"/>
        <v/>
      </c>
      <c r="U150" s="114"/>
      <c r="V150" s="117" t="str">
        <f t="shared" si="14"/>
        <v xml:space="preserve"> </v>
      </c>
      <c r="W150" s="117" t="str">
        <f t="shared" si="15"/>
        <v xml:space="preserve"> </v>
      </c>
      <c r="Z150" s="115" t="str">
        <f t="shared" si="18"/>
        <v xml:space="preserve"> </v>
      </c>
    </row>
    <row r="151" spans="1:26" ht="30" customHeight="1" x14ac:dyDescent="0.25">
      <c r="A151" s="116" t="str">
        <f t="shared" si="8"/>
        <v xml:space="preserve"> </v>
      </c>
      <c r="B151" s="161"/>
      <c r="C151" s="312"/>
      <c r="D151" s="163"/>
      <c r="E151" s="164"/>
      <c r="F151" s="162"/>
      <c r="G151" s="165"/>
      <c r="H151" s="157"/>
      <c r="I151" s="169"/>
      <c r="J151" s="157"/>
      <c r="K151" s="170"/>
      <c r="L151" s="69" t="str">
        <f t="shared" si="17"/>
        <v xml:space="preserve"> </v>
      </c>
      <c r="M151" s="181"/>
      <c r="N151" s="182"/>
      <c r="O151" s="183"/>
      <c r="Q151" s="117" t="str">
        <f t="shared" si="10"/>
        <v/>
      </c>
      <c r="R151" s="117" t="str">
        <f t="shared" si="11"/>
        <v/>
      </c>
      <c r="S151" s="118" t="str">
        <f t="shared" si="12"/>
        <v/>
      </c>
      <c r="T151" s="118" t="str">
        <f t="shared" si="13"/>
        <v/>
      </c>
      <c r="U151" s="114"/>
      <c r="V151" s="117" t="str">
        <f t="shared" si="14"/>
        <v xml:space="preserve"> </v>
      </c>
      <c r="W151" s="117" t="str">
        <f t="shared" si="15"/>
        <v xml:space="preserve"> </v>
      </c>
      <c r="Z151" s="115"/>
    </row>
    <row r="152" spans="1:26" ht="30" customHeight="1" x14ac:dyDescent="0.25">
      <c r="A152" s="116" t="str">
        <f t="shared" si="8"/>
        <v xml:space="preserve"> </v>
      </c>
      <c r="B152" s="161"/>
      <c r="C152" s="312"/>
      <c r="D152" s="163"/>
      <c r="E152" s="164"/>
      <c r="F152" s="162"/>
      <c r="G152" s="165"/>
      <c r="H152" s="157"/>
      <c r="I152" s="169"/>
      <c r="J152" s="157"/>
      <c r="K152" s="170"/>
      <c r="L152" s="69" t="str">
        <f t="shared" si="17"/>
        <v xml:space="preserve"> </v>
      </c>
      <c r="M152" s="181"/>
      <c r="N152" s="182"/>
      <c r="O152" s="183"/>
      <c r="Q152" s="117" t="str">
        <f t="shared" si="10"/>
        <v/>
      </c>
      <c r="R152" s="117" t="str">
        <f t="shared" si="11"/>
        <v/>
      </c>
      <c r="S152" s="118" t="str">
        <f t="shared" si="12"/>
        <v/>
      </c>
      <c r="T152" s="118" t="str">
        <f t="shared" si="13"/>
        <v/>
      </c>
      <c r="U152" s="114"/>
      <c r="V152" s="117" t="str">
        <f t="shared" si="14"/>
        <v xml:space="preserve"> </v>
      </c>
      <c r="W152" s="117" t="str">
        <f t="shared" si="15"/>
        <v xml:space="preserve"> </v>
      </c>
      <c r="Z152" s="115" t="str">
        <f t="shared" ref="Z152:Z170" si="19">IF(N152="N",M152," ")</f>
        <v xml:space="preserve"> </v>
      </c>
    </row>
    <row r="153" spans="1:26" ht="30" customHeight="1" x14ac:dyDescent="0.25">
      <c r="A153" s="116" t="str">
        <f t="shared" si="8"/>
        <v xml:space="preserve"> </v>
      </c>
      <c r="B153" s="161"/>
      <c r="C153" s="312"/>
      <c r="D153" s="163"/>
      <c r="E153" s="164"/>
      <c r="F153" s="162"/>
      <c r="G153" s="165"/>
      <c r="H153" s="157"/>
      <c r="I153" s="169"/>
      <c r="J153" s="157"/>
      <c r="K153" s="170"/>
      <c r="L153" s="69" t="str">
        <f t="shared" si="17"/>
        <v xml:space="preserve"> </v>
      </c>
      <c r="M153" s="181"/>
      <c r="N153" s="182"/>
      <c r="O153" s="183"/>
      <c r="Q153" s="117" t="str">
        <f t="shared" si="10"/>
        <v/>
      </c>
      <c r="R153" s="117" t="str">
        <f t="shared" si="11"/>
        <v/>
      </c>
      <c r="S153" s="118" t="str">
        <f t="shared" si="12"/>
        <v/>
      </c>
      <c r="T153" s="118" t="str">
        <f t="shared" si="13"/>
        <v/>
      </c>
      <c r="U153" s="114"/>
      <c r="V153" s="117" t="str">
        <f t="shared" si="14"/>
        <v xml:space="preserve"> </v>
      </c>
      <c r="W153" s="117" t="str">
        <f t="shared" si="15"/>
        <v xml:space="preserve"> </v>
      </c>
      <c r="Z153" s="115" t="str">
        <f t="shared" si="19"/>
        <v xml:space="preserve"> </v>
      </c>
    </row>
    <row r="154" spans="1:26" ht="30" customHeight="1" x14ac:dyDescent="0.25">
      <c r="A154" s="116" t="str">
        <f t="shared" si="8"/>
        <v xml:space="preserve"> </v>
      </c>
      <c r="B154" s="161"/>
      <c r="C154" s="312"/>
      <c r="D154" s="163"/>
      <c r="E154" s="164"/>
      <c r="F154" s="162"/>
      <c r="G154" s="165"/>
      <c r="H154" s="157"/>
      <c r="I154" s="169"/>
      <c r="J154" s="157"/>
      <c r="K154" s="170"/>
      <c r="L154" s="69" t="str">
        <f t="shared" si="17"/>
        <v xml:space="preserve"> </v>
      </c>
      <c r="M154" s="181"/>
      <c r="N154" s="182"/>
      <c r="O154" s="183"/>
      <c r="Q154" s="117" t="str">
        <f t="shared" si="10"/>
        <v/>
      </c>
      <c r="R154" s="117" t="str">
        <f t="shared" si="11"/>
        <v/>
      </c>
      <c r="S154" s="118" t="str">
        <f t="shared" si="12"/>
        <v/>
      </c>
      <c r="T154" s="118" t="str">
        <f t="shared" si="13"/>
        <v/>
      </c>
      <c r="U154" s="114"/>
      <c r="V154" s="117" t="str">
        <f t="shared" si="14"/>
        <v xml:space="preserve"> </v>
      </c>
      <c r="W154" s="117" t="str">
        <f t="shared" si="15"/>
        <v xml:space="preserve"> </v>
      </c>
      <c r="Z154" s="115" t="str">
        <f t="shared" si="19"/>
        <v xml:space="preserve"> </v>
      </c>
    </row>
    <row r="155" spans="1:26" ht="30" customHeight="1" x14ac:dyDescent="0.25">
      <c r="A155" s="116" t="str">
        <f t="shared" si="8"/>
        <v xml:space="preserve"> </v>
      </c>
      <c r="B155" s="161"/>
      <c r="C155" s="312"/>
      <c r="D155" s="163"/>
      <c r="E155" s="164"/>
      <c r="F155" s="162"/>
      <c r="G155" s="165"/>
      <c r="H155" s="157"/>
      <c r="I155" s="169"/>
      <c r="J155" s="157"/>
      <c r="K155" s="170"/>
      <c r="L155" s="69" t="str">
        <f t="shared" si="17"/>
        <v xml:space="preserve"> </v>
      </c>
      <c r="M155" s="181"/>
      <c r="N155" s="182"/>
      <c r="O155" s="183"/>
      <c r="Q155" s="117" t="str">
        <f t="shared" si="10"/>
        <v/>
      </c>
      <c r="R155" s="117" t="str">
        <f t="shared" si="11"/>
        <v/>
      </c>
      <c r="S155" s="118" t="str">
        <f t="shared" si="12"/>
        <v/>
      </c>
      <c r="T155" s="118" t="str">
        <f t="shared" si="13"/>
        <v/>
      </c>
      <c r="U155" s="114"/>
      <c r="V155" s="117" t="str">
        <f t="shared" si="14"/>
        <v xml:space="preserve"> </v>
      </c>
      <c r="W155" s="117" t="str">
        <f t="shared" si="15"/>
        <v xml:space="preserve"> </v>
      </c>
      <c r="Z155" s="115" t="str">
        <f t="shared" si="19"/>
        <v xml:space="preserve"> </v>
      </c>
    </row>
    <row r="156" spans="1:26" ht="30" customHeight="1" x14ac:dyDescent="0.25">
      <c r="A156" s="116" t="str">
        <f t="shared" si="8"/>
        <v xml:space="preserve"> </v>
      </c>
      <c r="B156" s="161"/>
      <c r="C156" s="162"/>
      <c r="D156" s="163"/>
      <c r="E156" s="164"/>
      <c r="F156" s="162"/>
      <c r="G156" s="165"/>
      <c r="H156" s="157"/>
      <c r="I156" s="169"/>
      <c r="J156" s="157"/>
      <c r="K156" s="170"/>
      <c r="L156" s="69" t="str">
        <f t="shared" si="17"/>
        <v xml:space="preserve"> </v>
      </c>
      <c r="M156" s="184"/>
      <c r="N156" s="182"/>
      <c r="O156" s="183"/>
      <c r="Q156" s="117" t="str">
        <f t="shared" si="10"/>
        <v/>
      </c>
      <c r="R156" s="117" t="str">
        <f t="shared" si="11"/>
        <v/>
      </c>
      <c r="S156" s="118" t="str">
        <f t="shared" si="12"/>
        <v/>
      </c>
      <c r="T156" s="118" t="str">
        <f t="shared" si="13"/>
        <v/>
      </c>
      <c r="U156" s="114"/>
      <c r="V156" s="117" t="str">
        <f t="shared" si="14"/>
        <v xml:space="preserve"> </v>
      </c>
      <c r="W156" s="117" t="str">
        <f t="shared" si="15"/>
        <v xml:space="preserve"> </v>
      </c>
      <c r="Z156" s="115" t="str">
        <f t="shared" si="19"/>
        <v xml:space="preserve"> </v>
      </c>
    </row>
    <row r="157" spans="1:26" ht="30" customHeight="1" x14ac:dyDescent="0.25">
      <c r="A157" s="116" t="str">
        <f t="shared" si="8"/>
        <v xml:space="preserve"> </v>
      </c>
      <c r="B157" s="161"/>
      <c r="C157" s="162"/>
      <c r="D157" s="163"/>
      <c r="E157" s="164"/>
      <c r="F157" s="162"/>
      <c r="G157" s="165"/>
      <c r="H157" s="157"/>
      <c r="I157" s="169"/>
      <c r="J157" s="157"/>
      <c r="K157" s="170"/>
      <c r="L157" s="69" t="str">
        <f t="shared" si="17"/>
        <v xml:space="preserve"> </v>
      </c>
      <c r="M157" s="184"/>
      <c r="N157" s="182"/>
      <c r="O157" s="183"/>
      <c r="Q157" s="117" t="str">
        <f t="shared" si="10"/>
        <v/>
      </c>
      <c r="R157" s="117" t="str">
        <f t="shared" si="11"/>
        <v/>
      </c>
      <c r="S157" s="118" t="str">
        <f t="shared" si="12"/>
        <v/>
      </c>
      <c r="T157" s="118" t="str">
        <f t="shared" si="13"/>
        <v/>
      </c>
      <c r="U157" s="114"/>
      <c r="V157" s="117" t="str">
        <f t="shared" si="14"/>
        <v xml:space="preserve"> </v>
      </c>
      <c r="W157" s="117" t="str">
        <f t="shared" si="15"/>
        <v xml:space="preserve"> </v>
      </c>
      <c r="Z157" s="115" t="str">
        <f t="shared" si="19"/>
        <v xml:space="preserve"> </v>
      </c>
    </row>
    <row r="158" spans="1:26" ht="30" customHeight="1" x14ac:dyDescent="0.25">
      <c r="A158" s="116" t="str">
        <f t="shared" si="8"/>
        <v xml:space="preserve"> </v>
      </c>
      <c r="B158" s="172"/>
      <c r="C158" s="173"/>
      <c r="D158" s="177"/>
      <c r="E158" s="175"/>
      <c r="F158" s="176"/>
      <c r="G158" s="165"/>
      <c r="H158" s="320"/>
      <c r="I158" s="169"/>
      <c r="J158" s="169"/>
      <c r="K158" s="170"/>
      <c r="L158" s="69" t="str">
        <f t="shared" si="17"/>
        <v xml:space="preserve"> </v>
      </c>
      <c r="M158" s="184"/>
      <c r="N158" s="182"/>
      <c r="O158" s="183"/>
      <c r="Q158" s="117" t="str">
        <f t="shared" si="10"/>
        <v/>
      </c>
      <c r="R158" s="117" t="str">
        <f t="shared" si="11"/>
        <v/>
      </c>
      <c r="S158" s="118" t="str">
        <f t="shared" si="12"/>
        <v/>
      </c>
      <c r="T158" s="118" t="str">
        <f t="shared" si="13"/>
        <v/>
      </c>
      <c r="U158" s="114"/>
      <c r="V158" s="117" t="str">
        <f t="shared" si="14"/>
        <v xml:space="preserve"> </v>
      </c>
      <c r="W158" s="117" t="str">
        <f t="shared" si="15"/>
        <v xml:space="preserve"> </v>
      </c>
      <c r="Z158" s="115" t="str">
        <f t="shared" si="19"/>
        <v xml:space="preserve"> </v>
      </c>
    </row>
    <row r="159" spans="1:26" ht="30" customHeight="1" x14ac:dyDescent="0.25">
      <c r="A159" s="116" t="str">
        <f t="shared" si="8"/>
        <v xml:space="preserve"> </v>
      </c>
      <c r="B159" s="172"/>
      <c r="C159" s="173"/>
      <c r="D159" s="177"/>
      <c r="E159" s="175"/>
      <c r="F159" s="176"/>
      <c r="G159" s="165"/>
      <c r="H159" s="320"/>
      <c r="I159" s="169"/>
      <c r="J159" s="157"/>
      <c r="K159" s="170"/>
      <c r="L159" s="69" t="str">
        <f t="shared" si="17"/>
        <v xml:space="preserve"> </v>
      </c>
      <c r="M159" s="184"/>
      <c r="N159" s="182"/>
      <c r="O159" s="183"/>
      <c r="Q159" s="117" t="str">
        <f t="shared" si="10"/>
        <v/>
      </c>
      <c r="R159" s="117" t="str">
        <f t="shared" si="11"/>
        <v/>
      </c>
      <c r="S159" s="118" t="str">
        <f t="shared" si="12"/>
        <v/>
      </c>
      <c r="T159" s="118" t="str">
        <f t="shared" si="13"/>
        <v/>
      </c>
      <c r="U159" s="114"/>
      <c r="V159" s="117" t="str">
        <f t="shared" si="14"/>
        <v xml:space="preserve"> </v>
      </c>
      <c r="W159" s="117" t="str">
        <f t="shared" si="15"/>
        <v xml:space="preserve"> </v>
      </c>
      <c r="Z159" s="115" t="str">
        <f t="shared" si="19"/>
        <v xml:space="preserve"> </v>
      </c>
    </row>
    <row r="160" spans="1:26" ht="30" customHeight="1" x14ac:dyDescent="0.25">
      <c r="A160" s="116" t="str">
        <f t="shared" si="8"/>
        <v xml:space="preserve"> </v>
      </c>
      <c r="B160" s="172"/>
      <c r="C160" s="173"/>
      <c r="D160" s="177"/>
      <c r="E160" s="175"/>
      <c r="F160" s="176"/>
      <c r="G160" s="165"/>
      <c r="H160" s="320"/>
      <c r="I160" s="169"/>
      <c r="J160" s="157"/>
      <c r="K160" s="170"/>
      <c r="L160" s="69" t="str">
        <f t="shared" si="17"/>
        <v xml:space="preserve"> </v>
      </c>
      <c r="M160" s="184"/>
      <c r="N160" s="182"/>
      <c r="O160" s="183"/>
      <c r="Q160" s="117" t="str">
        <f t="shared" si="10"/>
        <v/>
      </c>
      <c r="R160" s="117" t="str">
        <f t="shared" si="11"/>
        <v/>
      </c>
      <c r="S160" s="118" t="str">
        <f t="shared" si="12"/>
        <v/>
      </c>
      <c r="T160" s="118" t="str">
        <f t="shared" si="13"/>
        <v/>
      </c>
      <c r="U160" s="114"/>
      <c r="V160" s="117" t="str">
        <f t="shared" si="14"/>
        <v xml:space="preserve"> </v>
      </c>
      <c r="W160" s="117" t="str">
        <f t="shared" si="15"/>
        <v xml:space="preserve"> </v>
      </c>
      <c r="Z160" s="115" t="str">
        <f t="shared" si="19"/>
        <v xml:space="preserve"> </v>
      </c>
    </row>
    <row r="161" spans="1:26" ht="30" customHeight="1" x14ac:dyDescent="0.25">
      <c r="A161" s="116" t="str">
        <f t="shared" si="8"/>
        <v xml:space="preserve"> </v>
      </c>
      <c r="B161" s="172"/>
      <c r="C161" s="173"/>
      <c r="D161" s="177"/>
      <c r="E161" s="175"/>
      <c r="F161" s="176"/>
      <c r="G161" s="165"/>
      <c r="H161" s="320"/>
      <c r="I161" s="169"/>
      <c r="J161" s="157"/>
      <c r="K161" s="170"/>
      <c r="L161" s="69" t="str">
        <f t="shared" si="17"/>
        <v xml:space="preserve"> </v>
      </c>
      <c r="M161" s="184"/>
      <c r="N161" s="182"/>
      <c r="O161" s="183"/>
      <c r="Q161" s="117" t="str">
        <f t="shared" si="10"/>
        <v/>
      </c>
      <c r="R161" s="117" t="str">
        <f t="shared" si="11"/>
        <v/>
      </c>
      <c r="S161" s="118" t="str">
        <f t="shared" si="12"/>
        <v/>
      </c>
      <c r="T161" s="118" t="str">
        <f t="shared" si="13"/>
        <v/>
      </c>
      <c r="U161" s="114"/>
      <c r="V161" s="117" t="str">
        <f t="shared" si="14"/>
        <v xml:space="preserve"> </v>
      </c>
      <c r="W161" s="117" t="str">
        <f t="shared" si="15"/>
        <v xml:space="preserve"> </v>
      </c>
      <c r="Z161" s="115" t="str">
        <f t="shared" si="19"/>
        <v xml:space="preserve"> </v>
      </c>
    </row>
    <row r="162" spans="1:26" ht="30" customHeight="1" x14ac:dyDescent="0.25">
      <c r="A162" s="116" t="str">
        <f t="shared" si="8"/>
        <v xml:space="preserve"> </v>
      </c>
      <c r="B162" s="172"/>
      <c r="C162" s="173"/>
      <c r="D162" s="177"/>
      <c r="E162" s="175"/>
      <c r="F162" s="176"/>
      <c r="G162" s="165"/>
      <c r="H162" s="320"/>
      <c r="I162" s="169"/>
      <c r="J162" s="157"/>
      <c r="K162" s="170"/>
      <c r="L162" s="69" t="str">
        <f t="shared" si="17"/>
        <v xml:space="preserve"> </v>
      </c>
      <c r="M162" s="184"/>
      <c r="N162" s="182"/>
      <c r="O162" s="183"/>
      <c r="Q162" s="117" t="str">
        <f t="shared" si="10"/>
        <v/>
      </c>
      <c r="R162" s="117" t="str">
        <f t="shared" si="11"/>
        <v/>
      </c>
      <c r="S162" s="118" t="str">
        <f t="shared" si="12"/>
        <v/>
      </c>
      <c r="T162" s="118" t="str">
        <f t="shared" si="13"/>
        <v/>
      </c>
      <c r="U162" s="114"/>
      <c r="V162" s="117" t="str">
        <f t="shared" si="14"/>
        <v xml:space="preserve"> </v>
      </c>
      <c r="W162" s="117" t="str">
        <f t="shared" si="15"/>
        <v xml:space="preserve"> </v>
      </c>
      <c r="Z162" s="115" t="str">
        <f t="shared" si="19"/>
        <v xml:space="preserve"> </v>
      </c>
    </row>
    <row r="163" spans="1:26" ht="30" customHeight="1" x14ac:dyDescent="0.25">
      <c r="A163" s="116" t="str">
        <f t="shared" si="8"/>
        <v xml:space="preserve"> </v>
      </c>
      <c r="B163" s="172"/>
      <c r="C163" s="173"/>
      <c r="D163" s="177"/>
      <c r="E163" s="175"/>
      <c r="F163" s="176"/>
      <c r="G163" s="165"/>
      <c r="H163" s="320"/>
      <c r="I163" s="169"/>
      <c r="J163" s="157"/>
      <c r="K163" s="170"/>
      <c r="L163" s="69" t="str">
        <f t="shared" si="17"/>
        <v xml:space="preserve"> </v>
      </c>
      <c r="M163" s="184"/>
      <c r="N163" s="182"/>
      <c r="O163" s="183"/>
      <c r="Q163" s="117" t="str">
        <f t="shared" si="10"/>
        <v/>
      </c>
      <c r="R163" s="117" t="str">
        <f t="shared" si="11"/>
        <v/>
      </c>
      <c r="S163" s="118" t="str">
        <f t="shared" si="12"/>
        <v/>
      </c>
      <c r="T163" s="118" t="str">
        <f t="shared" si="13"/>
        <v/>
      </c>
      <c r="U163" s="114"/>
      <c r="V163" s="117" t="str">
        <f t="shared" si="14"/>
        <v xml:space="preserve"> </v>
      </c>
      <c r="W163" s="117" t="str">
        <f t="shared" si="15"/>
        <v xml:space="preserve"> </v>
      </c>
      <c r="Z163" s="115" t="str">
        <f t="shared" si="19"/>
        <v xml:space="preserve"> </v>
      </c>
    </row>
    <row r="164" spans="1:26" ht="30" customHeight="1" x14ac:dyDescent="0.25">
      <c r="A164" s="116" t="str">
        <f t="shared" si="8"/>
        <v xml:space="preserve"> </v>
      </c>
      <c r="B164" s="172"/>
      <c r="C164" s="173"/>
      <c r="D164" s="177"/>
      <c r="E164" s="175"/>
      <c r="F164" s="176"/>
      <c r="G164" s="165"/>
      <c r="H164" s="320"/>
      <c r="I164" s="169"/>
      <c r="J164" s="157"/>
      <c r="K164" s="170"/>
      <c r="L164" s="69" t="str">
        <f t="shared" si="17"/>
        <v xml:space="preserve"> </v>
      </c>
      <c r="M164" s="184"/>
      <c r="N164" s="182"/>
      <c r="O164" s="183"/>
      <c r="Q164" s="117" t="str">
        <f t="shared" si="10"/>
        <v/>
      </c>
      <c r="R164" s="117" t="str">
        <f t="shared" si="11"/>
        <v/>
      </c>
      <c r="S164" s="118" t="str">
        <f t="shared" si="12"/>
        <v/>
      </c>
      <c r="T164" s="118" t="str">
        <f t="shared" si="13"/>
        <v/>
      </c>
      <c r="U164" s="114"/>
      <c r="V164" s="117" t="str">
        <f t="shared" si="14"/>
        <v xml:space="preserve"> </v>
      </c>
      <c r="W164" s="117" t="str">
        <f t="shared" si="15"/>
        <v xml:space="preserve"> </v>
      </c>
      <c r="Z164" s="115" t="str">
        <f t="shared" si="19"/>
        <v xml:space="preserve"> </v>
      </c>
    </row>
    <row r="165" spans="1:26" ht="30" customHeight="1" x14ac:dyDescent="0.25">
      <c r="A165" s="116" t="str">
        <f t="shared" si="8"/>
        <v xml:space="preserve"> </v>
      </c>
      <c r="B165" s="172"/>
      <c r="C165" s="173"/>
      <c r="D165" s="174"/>
      <c r="E165" s="175"/>
      <c r="F165" s="176"/>
      <c r="G165" s="165"/>
      <c r="H165" s="157"/>
      <c r="I165" s="169"/>
      <c r="J165" s="157"/>
      <c r="K165" s="170"/>
      <c r="L165" s="69" t="str">
        <f t="shared" si="17"/>
        <v xml:space="preserve"> </v>
      </c>
      <c r="M165" s="184"/>
      <c r="N165" s="182"/>
      <c r="O165" s="183"/>
      <c r="Q165" s="117" t="str">
        <f t="shared" si="10"/>
        <v/>
      </c>
      <c r="R165" s="117" t="str">
        <f t="shared" si="11"/>
        <v/>
      </c>
      <c r="S165" s="118" t="str">
        <f t="shared" si="12"/>
        <v/>
      </c>
      <c r="T165" s="118" t="str">
        <f t="shared" si="13"/>
        <v/>
      </c>
      <c r="U165" s="114"/>
      <c r="V165" s="117" t="str">
        <f t="shared" si="14"/>
        <v xml:space="preserve"> </v>
      </c>
      <c r="W165" s="117" t="str">
        <f t="shared" si="15"/>
        <v xml:space="preserve"> </v>
      </c>
      <c r="Z165" s="115" t="str">
        <f t="shared" si="19"/>
        <v xml:space="preserve"> </v>
      </c>
    </row>
    <row r="166" spans="1:26" ht="30" customHeight="1" x14ac:dyDescent="0.25">
      <c r="A166" s="116" t="str">
        <f t="shared" si="8"/>
        <v xml:space="preserve"> </v>
      </c>
      <c r="B166" s="172"/>
      <c r="C166" s="173"/>
      <c r="D166" s="174"/>
      <c r="E166" s="175"/>
      <c r="F166" s="176"/>
      <c r="G166" s="165"/>
      <c r="H166" s="157"/>
      <c r="I166" s="169"/>
      <c r="J166" s="157"/>
      <c r="K166" s="170"/>
      <c r="L166" s="69" t="str">
        <f t="shared" si="17"/>
        <v xml:space="preserve"> </v>
      </c>
      <c r="M166" s="184"/>
      <c r="N166" s="182"/>
      <c r="O166" s="183"/>
      <c r="Q166" s="117" t="str">
        <f t="shared" si="10"/>
        <v/>
      </c>
      <c r="R166" s="117" t="str">
        <f t="shared" si="11"/>
        <v/>
      </c>
      <c r="S166" s="118" t="str">
        <f t="shared" si="12"/>
        <v/>
      </c>
      <c r="T166" s="118" t="str">
        <f t="shared" si="13"/>
        <v/>
      </c>
      <c r="U166" s="114"/>
      <c r="V166" s="117" t="str">
        <f t="shared" si="14"/>
        <v xml:space="preserve"> </v>
      </c>
      <c r="W166" s="117" t="str">
        <f t="shared" si="15"/>
        <v xml:space="preserve"> </v>
      </c>
      <c r="Z166" s="115" t="str">
        <f t="shared" si="19"/>
        <v xml:space="preserve"> </v>
      </c>
    </row>
    <row r="167" spans="1:26" ht="30" customHeight="1" x14ac:dyDescent="0.25">
      <c r="A167" s="116" t="str">
        <f t="shared" si="8"/>
        <v xml:space="preserve"> </v>
      </c>
      <c r="B167" s="172"/>
      <c r="C167" s="173"/>
      <c r="D167" s="174"/>
      <c r="E167" s="175"/>
      <c r="F167" s="176"/>
      <c r="G167" s="165"/>
      <c r="H167" s="157"/>
      <c r="I167" s="169"/>
      <c r="J167" s="157"/>
      <c r="K167" s="170"/>
      <c r="L167" s="69" t="str">
        <f t="shared" si="17"/>
        <v xml:space="preserve"> </v>
      </c>
      <c r="M167" s="184"/>
      <c r="N167" s="182"/>
      <c r="O167" s="183"/>
      <c r="Q167" s="117" t="str">
        <f t="shared" si="10"/>
        <v/>
      </c>
      <c r="R167" s="117" t="str">
        <f t="shared" si="11"/>
        <v/>
      </c>
      <c r="S167" s="118" t="str">
        <f t="shared" si="12"/>
        <v/>
      </c>
      <c r="T167" s="118" t="str">
        <f t="shared" si="13"/>
        <v/>
      </c>
      <c r="U167" s="114"/>
      <c r="V167" s="117" t="str">
        <f t="shared" si="14"/>
        <v xml:space="preserve"> </v>
      </c>
      <c r="W167" s="117" t="str">
        <f t="shared" si="15"/>
        <v xml:space="preserve"> </v>
      </c>
      <c r="Z167" s="115" t="str">
        <f t="shared" si="19"/>
        <v xml:space="preserve"> </v>
      </c>
    </row>
    <row r="168" spans="1:26" ht="30" customHeight="1" x14ac:dyDescent="0.25">
      <c r="A168" s="116" t="str">
        <f t="shared" si="8"/>
        <v xml:space="preserve"> </v>
      </c>
      <c r="B168" s="172"/>
      <c r="C168" s="173"/>
      <c r="D168" s="177"/>
      <c r="E168" s="175"/>
      <c r="F168" s="176"/>
      <c r="G168" s="165"/>
      <c r="H168" s="157"/>
      <c r="I168" s="169"/>
      <c r="J168" s="157"/>
      <c r="K168" s="170"/>
      <c r="L168" s="69" t="str">
        <f t="shared" si="17"/>
        <v xml:space="preserve"> </v>
      </c>
      <c r="M168" s="184"/>
      <c r="N168" s="182"/>
      <c r="O168" s="183"/>
      <c r="Q168" s="117" t="str">
        <f t="shared" si="10"/>
        <v/>
      </c>
      <c r="R168" s="117" t="str">
        <f t="shared" si="11"/>
        <v/>
      </c>
      <c r="S168" s="118" t="str">
        <f t="shared" si="12"/>
        <v/>
      </c>
      <c r="T168" s="118" t="str">
        <f t="shared" si="13"/>
        <v/>
      </c>
      <c r="U168" s="114"/>
      <c r="V168" s="117" t="str">
        <f t="shared" si="14"/>
        <v xml:space="preserve"> </v>
      </c>
      <c r="W168" s="117" t="str">
        <f t="shared" si="15"/>
        <v xml:space="preserve"> </v>
      </c>
      <c r="Z168" s="115" t="str">
        <f t="shared" si="19"/>
        <v xml:space="preserve"> </v>
      </c>
    </row>
    <row r="169" spans="1:26" ht="30" customHeight="1" x14ac:dyDescent="0.25">
      <c r="A169" s="116" t="str">
        <f t="shared" si="8"/>
        <v xml:space="preserve"> </v>
      </c>
      <c r="B169" s="172"/>
      <c r="C169" s="173"/>
      <c r="D169" s="177"/>
      <c r="E169" s="175"/>
      <c r="F169" s="176"/>
      <c r="G169" s="165"/>
      <c r="H169" s="157"/>
      <c r="I169" s="169"/>
      <c r="J169" s="157"/>
      <c r="K169" s="170"/>
      <c r="L169" s="69" t="str">
        <f t="shared" si="17"/>
        <v xml:space="preserve"> </v>
      </c>
      <c r="M169" s="184"/>
      <c r="N169" s="182"/>
      <c r="O169" s="183"/>
      <c r="Q169" s="117" t="str">
        <f t="shared" si="10"/>
        <v/>
      </c>
      <c r="R169" s="117" t="str">
        <f t="shared" si="11"/>
        <v/>
      </c>
      <c r="S169" s="118" t="str">
        <f t="shared" si="12"/>
        <v/>
      </c>
      <c r="T169" s="118" t="str">
        <f t="shared" si="13"/>
        <v/>
      </c>
      <c r="U169" s="114"/>
      <c r="V169" s="117" t="str">
        <f t="shared" si="14"/>
        <v xml:space="preserve"> </v>
      </c>
      <c r="W169" s="117" t="str">
        <f t="shared" si="15"/>
        <v xml:space="preserve"> </v>
      </c>
      <c r="Z169" s="115" t="str">
        <f t="shared" si="19"/>
        <v xml:space="preserve"> </v>
      </c>
    </row>
    <row r="170" spans="1:26" ht="30" customHeight="1" thickBot="1" x14ac:dyDescent="0.3">
      <c r="A170" s="116" t="str">
        <f t="shared" si="8"/>
        <v xml:space="preserve"> </v>
      </c>
      <c r="B170" s="172"/>
      <c r="C170" s="173"/>
      <c r="D170" s="177"/>
      <c r="E170" s="175"/>
      <c r="F170" s="176"/>
      <c r="G170" s="165"/>
      <c r="H170" s="157"/>
      <c r="I170" s="169"/>
      <c r="J170" s="157"/>
      <c r="K170" s="170"/>
      <c r="L170" s="69" t="str">
        <f t="shared" si="17"/>
        <v xml:space="preserve"> </v>
      </c>
      <c r="M170" s="184"/>
      <c r="N170" s="182"/>
      <c r="O170" s="183"/>
      <c r="Q170" s="119" t="str">
        <f t="shared" si="10"/>
        <v/>
      </c>
      <c r="R170" s="119" t="str">
        <f t="shared" si="11"/>
        <v/>
      </c>
      <c r="S170" s="120" t="str">
        <f t="shared" si="12"/>
        <v/>
      </c>
      <c r="T170" s="120" t="str">
        <f t="shared" si="13"/>
        <v/>
      </c>
      <c r="U170" s="114"/>
      <c r="V170" s="119" t="str">
        <f t="shared" si="14"/>
        <v xml:space="preserve"> </v>
      </c>
      <c r="W170" s="119" t="str">
        <f t="shared" si="15"/>
        <v xml:space="preserve"> </v>
      </c>
      <c r="Z170" s="115" t="str">
        <f t="shared" si="19"/>
        <v xml:space="preserve"> </v>
      </c>
    </row>
    <row r="171" spans="1:26" ht="30" customHeight="1" thickBot="1" x14ac:dyDescent="0.3">
      <c r="C171" s="121"/>
      <c r="H171" s="123" t="s">
        <v>67</v>
      </c>
      <c r="I171" s="123" t="s">
        <v>53</v>
      </c>
      <c r="J171" s="123"/>
      <c r="Q171" s="124" t="s">
        <v>24</v>
      </c>
      <c r="R171" s="124" t="s">
        <v>22</v>
      </c>
      <c r="S171" s="124" t="s">
        <v>23</v>
      </c>
      <c r="T171" s="124" t="s">
        <v>21</v>
      </c>
      <c r="V171" s="124" t="s">
        <v>24</v>
      </c>
      <c r="W171" s="124" t="s">
        <v>22</v>
      </c>
      <c r="Z171" s="115"/>
    </row>
    <row r="172" spans="1:26" s="125" customFormat="1" ht="20.100000000000001" customHeight="1" thickBot="1" x14ac:dyDescent="0.3">
      <c r="B172" s="272" t="s">
        <v>144</v>
      </c>
      <c r="C172" s="272"/>
      <c r="D172" s="272"/>
      <c r="E172" s="272"/>
      <c r="F172" s="272"/>
      <c r="G172" s="115"/>
      <c r="H172" s="126">
        <f>SUM(H54:H170)</f>
        <v>0</v>
      </c>
      <c r="I172" s="126">
        <f>SUM(I54:I170)</f>
        <v>0</v>
      </c>
      <c r="J172" s="126"/>
      <c r="P172" s="125" t="s">
        <v>85</v>
      </c>
      <c r="Q172" s="126">
        <f>SUM(Q54:Q170)</f>
        <v>0</v>
      </c>
      <c r="R172" s="126">
        <f>SUM(R54:R170)</f>
        <v>0</v>
      </c>
      <c r="S172" s="126">
        <f>SUM(S54:S170)</f>
        <v>0</v>
      </c>
      <c r="T172" s="126">
        <f>SUM(T54:T170)</f>
        <v>0</v>
      </c>
      <c r="V172" s="126">
        <f>SUM(V54:V170)</f>
        <v>0</v>
      </c>
      <c r="W172" s="126">
        <f>SUM(W54:W170)</f>
        <v>0</v>
      </c>
      <c r="Z172" s="127">
        <f>SUM(Z54:Z170)+SUM(V172:W172)</f>
        <v>0</v>
      </c>
    </row>
    <row r="173" spans="1:26" s="71" customFormat="1" ht="20.100000000000001" customHeight="1" x14ac:dyDescent="0.25">
      <c r="B173" s="125"/>
      <c r="C173" s="125"/>
      <c r="D173" s="125" t="s">
        <v>65</v>
      </c>
      <c r="E173" s="125"/>
      <c r="F173" s="125" t="s">
        <v>25</v>
      </c>
      <c r="G173" s="125"/>
      <c r="P173" s="74" t="s">
        <v>84</v>
      </c>
      <c r="Q173" s="128">
        <f>Total_AFM_I</f>
        <v>0</v>
      </c>
      <c r="R173" s="128">
        <f>Total_AFM_S</f>
        <v>0</v>
      </c>
      <c r="S173" s="128">
        <f>Total_AFM_MP</f>
        <v>0</v>
      </c>
      <c r="T173" s="128">
        <f>Total_AFM_CM</f>
        <v>0</v>
      </c>
      <c r="V173" s="128"/>
      <c r="W173" s="128"/>
    </row>
    <row r="174" spans="1:26" s="71" customFormat="1" ht="20.100000000000001" customHeight="1" thickBot="1" x14ac:dyDescent="0.3">
      <c r="D174" s="71" t="s">
        <v>33</v>
      </c>
      <c r="E174" s="74"/>
      <c r="F174" s="74">
        <f>COUNTIF($L$54:$L$170,"(1)")</f>
        <v>0</v>
      </c>
      <c r="G174" s="129"/>
      <c r="H174" s="272" t="s">
        <v>156</v>
      </c>
      <c r="I174" s="272"/>
      <c r="J174" s="272"/>
      <c r="K174" s="272"/>
      <c r="L174" s="272"/>
      <c r="M174" s="272"/>
      <c r="N174" s="272"/>
      <c r="O174" s="272"/>
      <c r="S174" s="73"/>
      <c r="T174" s="73"/>
      <c r="U174" s="73"/>
      <c r="V174" s="73"/>
    </row>
    <row r="175" spans="1:26" s="71" customFormat="1" ht="20.100000000000001" customHeight="1" x14ac:dyDescent="0.25">
      <c r="D175" s="71" t="s">
        <v>34</v>
      </c>
      <c r="E175" s="74"/>
      <c r="F175" s="74">
        <f>COUNTIF($L$54:$L$170,"(2)")</f>
        <v>0</v>
      </c>
      <c r="G175" s="129"/>
      <c r="H175" s="51" t="s">
        <v>40</v>
      </c>
      <c r="I175" s="51"/>
      <c r="J175" s="51"/>
      <c r="K175" s="51"/>
      <c r="L175" s="51"/>
      <c r="Q175" s="130"/>
      <c r="R175" s="130"/>
      <c r="S175" s="130"/>
      <c r="T175" s="130"/>
      <c r="V175" s="122"/>
    </row>
    <row r="176" spans="1:26" ht="20.100000000000001" customHeight="1" x14ac:dyDescent="0.25">
      <c r="B176" s="71"/>
      <c r="C176" s="71"/>
      <c r="D176" s="131" t="s">
        <v>35</v>
      </c>
      <c r="E176" s="132"/>
      <c r="F176" s="132">
        <f>COUNTIF($L$54:$L$170,"(3)")</f>
        <v>0</v>
      </c>
      <c r="G176" s="129"/>
      <c r="H176" s="51" t="s">
        <v>68</v>
      </c>
      <c r="I176" s="51"/>
      <c r="J176" s="51"/>
      <c r="M176" s="71"/>
      <c r="N176" s="71"/>
      <c r="O176" s="127"/>
      <c r="P176" s="71"/>
      <c r="Q176" s="54"/>
      <c r="R176" s="54"/>
      <c r="S176" s="128"/>
      <c r="T176" s="128"/>
      <c r="U176" s="73"/>
      <c r="V176" s="73"/>
    </row>
    <row r="177" spans="2:24" ht="20.100000000000001" customHeight="1" x14ac:dyDescent="0.25">
      <c r="D177" s="71" t="s">
        <v>20</v>
      </c>
      <c r="E177" s="74"/>
      <c r="F177" s="74">
        <f>SUM(F174:F176)</f>
        <v>0</v>
      </c>
      <c r="G177" s="133"/>
      <c r="H177" s="283" t="s">
        <v>74</v>
      </c>
      <c r="I177" s="283"/>
      <c r="J177" s="283"/>
      <c r="K177" s="283"/>
      <c r="L177" s="283"/>
      <c r="M177" s="283"/>
      <c r="N177" s="134"/>
      <c r="O177" s="135"/>
      <c r="P177" s="71"/>
      <c r="Q177" s="128"/>
      <c r="R177" s="136"/>
      <c r="S177" s="128"/>
      <c r="T177" s="128"/>
      <c r="U177" s="73"/>
      <c r="V177" s="73"/>
    </row>
    <row r="178" spans="2:24" ht="20.100000000000001" customHeight="1" x14ac:dyDescent="0.25">
      <c r="G178" s="133"/>
      <c r="H178" s="283" t="s">
        <v>115</v>
      </c>
      <c r="I178" s="283"/>
      <c r="J178" s="283"/>
      <c r="K178" s="283"/>
      <c r="L178" s="283"/>
      <c r="M178" s="283"/>
      <c r="N178" s="134"/>
      <c r="O178" s="73"/>
      <c r="P178" s="71"/>
      <c r="Q178" s="54"/>
      <c r="R178" s="54"/>
      <c r="S178" s="128"/>
      <c r="T178" s="128"/>
      <c r="U178" s="73"/>
      <c r="V178" s="73"/>
    </row>
    <row r="179" spans="2:24" ht="20.100000000000001" customHeight="1" thickBot="1" x14ac:dyDescent="0.3">
      <c r="B179" s="272" t="s">
        <v>145</v>
      </c>
      <c r="C179" s="272"/>
      <c r="D179" s="272"/>
      <c r="E179" s="272"/>
      <c r="F179" s="272"/>
      <c r="H179" s="134"/>
      <c r="I179" s="134"/>
      <c r="J179" s="134"/>
      <c r="K179" s="134"/>
      <c r="L179" s="134"/>
      <c r="M179" s="134"/>
      <c r="N179" s="134"/>
      <c r="O179" s="71"/>
      <c r="P179" s="51"/>
      <c r="Q179" s="2"/>
      <c r="R179" s="93"/>
      <c r="S179" s="128"/>
      <c r="T179" s="128"/>
      <c r="U179" s="73"/>
      <c r="V179" s="73"/>
    </row>
    <row r="180" spans="2:24" ht="20.100000000000001" customHeight="1" x14ac:dyDescent="0.25">
      <c r="B180" s="280" t="s">
        <v>142</v>
      </c>
      <c r="C180" s="280"/>
      <c r="D180" s="280"/>
      <c r="E180" s="280"/>
      <c r="F180" s="127">
        <f>Q172+R172+$T172+$S172</f>
        <v>0</v>
      </c>
      <c r="H180" s="137" t="s">
        <v>70</v>
      </c>
      <c r="I180" s="73"/>
      <c r="J180" s="73"/>
      <c r="K180" s="135">
        <f>IF(TA_AFM*0.05&lt;1000000,TA_AFM*0.05,1000000)</f>
        <v>0</v>
      </c>
      <c r="L180" s="138" t="str">
        <f>IF(F182=0," ",MP_CM_Waiver/F182)</f>
        <v xml:space="preserve"> </v>
      </c>
      <c r="M180" s="71"/>
      <c r="N180" s="71"/>
      <c r="O180" s="51"/>
      <c r="P180" s="51"/>
      <c r="Q180" s="51"/>
      <c r="R180" s="51"/>
      <c r="S180" s="73"/>
      <c r="T180" s="73"/>
      <c r="U180" s="73"/>
      <c r="V180" s="73"/>
    </row>
    <row r="181" spans="2:24" s="71" customFormat="1" ht="20.100000000000001" customHeight="1" x14ac:dyDescent="0.25">
      <c r="B181" s="281" t="s">
        <v>44</v>
      </c>
      <c r="C181" s="281"/>
      <c r="D181" s="281"/>
      <c r="E181" s="281"/>
      <c r="F181" s="139">
        <f>SUM(Q173:T173)</f>
        <v>0</v>
      </c>
      <c r="G181" s="115"/>
      <c r="H181" s="54" t="s">
        <v>140</v>
      </c>
      <c r="I181" s="54"/>
      <c r="J181" s="54"/>
      <c r="K181" s="128">
        <f>F185</f>
        <v>0</v>
      </c>
      <c r="L181" s="1" t="str">
        <f>IF(K181&gt;MP_CM_Waiver," Valule of Non-Compliant (MP+CM) exceeds allowable threshold of 5%. by", "Valule of Non-Compliant (MP+CM) is below allowable threshold of 5%. ")</f>
        <v xml:space="preserve">Valule of Non-Compliant (MP+CM) is below allowable threshold of 5%. </v>
      </c>
      <c r="M181" s="51"/>
      <c r="N181" s="51"/>
      <c r="O181" s="51"/>
      <c r="Q181" s="140"/>
      <c r="T181" s="141"/>
      <c r="U181" s="73"/>
      <c r="V181" s="73"/>
    </row>
    <row r="182" spans="2:24" s="71" customFormat="1" ht="20.100000000000001" customHeight="1" x14ac:dyDescent="0.25">
      <c r="B182" s="282" t="s">
        <v>116</v>
      </c>
      <c r="C182" s="282"/>
      <c r="D182" s="282"/>
      <c r="E182" s="282"/>
      <c r="F182" s="73">
        <f>F181+F180</f>
        <v>0</v>
      </c>
      <c r="G182" s="129"/>
      <c r="H182" s="140" t="str">
        <f>IF(K181&gt;MP_CM_Waiver,"Actual Calculated Value of (NC) Materials. ", "  ")</f>
        <v xml:space="preserve">  </v>
      </c>
      <c r="K182" s="142" t="str">
        <f>IF(K181&gt;MP_CM_Waiver,K181/F182, " ")</f>
        <v xml:space="preserve"> </v>
      </c>
      <c r="L182" s="210" t="str">
        <f>IF(K181&gt;MP_CM_Waiver," or ", " ")</f>
        <v xml:space="preserve"> </v>
      </c>
      <c r="M182" s="143" t="str">
        <f>IF(K181&gt;MP_CM_Waiver,K181-MP_CM_Waiver, " ")</f>
        <v xml:space="preserve"> </v>
      </c>
      <c r="N182" s="51"/>
      <c r="O182" s="144"/>
      <c r="T182" s="141"/>
      <c r="U182" s="73"/>
      <c r="V182" s="73"/>
    </row>
    <row r="183" spans="2:24" ht="20.100000000000001" customHeight="1" x14ac:dyDescent="0.25">
      <c r="B183" s="286" t="s">
        <v>73</v>
      </c>
      <c r="C183" s="286"/>
      <c r="D183" s="286"/>
      <c r="E183" s="286"/>
      <c r="F183" s="145">
        <f>SUM(S172:T172)</f>
        <v>0</v>
      </c>
      <c r="G183" s="129"/>
      <c r="I183" s="71"/>
      <c r="J183" s="71"/>
      <c r="L183" s="2"/>
      <c r="M183" s="51"/>
      <c r="N183" s="51"/>
      <c r="O183" s="144"/>
      <c r="P183" s="71"/>
      <c r="Q183" s="71"/>
      <c r="R183" s="71"/>
      <c r="S183" s="71"/>
      <c r="T183" s="73"/>
      <c r="U183" s="73"/>
      <c r="V183" s="73"/>
    </row>
    <row r="184" spans="2:24" ht="20.100000000000001" customHeight="1" x14ac:dyDescent="0.25">
      <c r="B184" s="286" t="s">
        <v>143</v>
      </c>
      <c r="C184" s="286"/>
      <c r="D184" s="286"/>
      <c r="E184" s="286"/>
      <c r="F184" s="145">
        <f>MP_CM_Waiver</f>
        <v>0</v>
      </c>
      <c r="G184" s="133"/>
      <c r="H184" s="93" t="s">
        <v>32</v>
      </c>
      <c r="I184" s="93"/>
      <c r="J184" s="93"/>
      <c r="K184" s="54"/>
      <c r="L184" s="54"/>
      <c r="M184" s="71"/>
      <c r="N184" s="71"/>
      <c r="O184" s="144"/>
      <c r="S184" s="73"/>
      <c r="T184" s="73"/>
      <c r="U184" s="73"/>
      <c r="V184" s="73"/>
    </row>
    <row r="185" spans="2:24" x14ac:dyDescent="0.25">
      <c r="B185" s="286" t="s">
        <v>147</v>
      </c>
      <c r="C185" s="286"/>
      <c r="D185" s="286"/>
      <c r="E185" s="286"/>
      <c r="F185" s="146">
        <f>Z172</f>
        <v>0</v>
      </c>
      <c r="G185" s="133"/>
      <c r="H185" s="54" t="s">
        <v>82</v>
      </c>
      <c r="I185" s="54"/>
      <c r="J185" s="54"/>
      <c r="K185" s="54"/>
      <c r="L185" s="54"/>
      <c r="M185" s="71"/>
      <c r="N185" s="71"/>
      <c r="P185" s="2"/>
      <c r="Q185" s="2"/>
      <c r="R185" s="2"/>
      <c r="S185" s="2"/>
      <c r="T185" s="73"/>
      <c r="U185" s="73"/>
      <c r="V185" s="73"/>
    </row>
    <row r="186" spans="2:24" x14ac:dyDescent="0.25">
      <c r="B186" s="286" t="s">
        <v>72</v>
      </c>
      <c r="C186" s="286"/>
      <c r="D186" s="286"/>
      <c r="E186" s="286"/>
      <c r="F186" s="126">
        <f>R172+Q172</f>
        <v>0</v>
      </c>
      <c r="G186" s="133"/>
      <c r="H186" s="285" t="s">
        <v>69</v>
      </c>
      <c r="I186" s="285"/>
      <c r="J186" s="285"/>
      <c r="K186" s="255" t="str">
        <f>IF(F186=0,"No Non-Compliant Iron or Steel",(IF(0.001*(Total_Con_Cost+Total_CO_Cost)&gt;2500,0.001*(Total_Con_Cost+Total_CO_Cost),2500)))</f>
        <v>No Non-Compliant Iron or Steel</v>
      </c>
      <c r="L186" s="255"/>
      <c r="M186" s="255"/>
      <c r="N186" s="255"/>
      <c r="O186" s="255"/>
      <c r="P186" s="255"/>
      <c r="Q186" s="255"/>
      <c r="R186" s="255"/>
      <c r="S186" s="2"/>
    </row>
    <row r="187" spans="2:24" x14ac:dyDescent="0.25">
      <c r="B187" s="286" t="s">
        <v>152</v>
      </c>
      <c r="C187" s="286"/>
      <c r="D187" s="286"/>
      <c r="E187" s="286"/>
      <c r="F187" s="126">
        <f>IF(ISTEXT(I_or_S_Waiver),0,I_or_S_Waiver)</f>
        <v>0</v>
      </c>
      <c r="G187" s="147"/>
      <c r="H187" s="286" t="s">
        <v>141</v>
      </c>
      <c r="I187" s="286"/>
      <c r="J187" s="286"/>
      <c r="K187" s="73">
        <f>(V172+W172)</f>
        <v>0</v>
      </c>
      <c r="L187" s="1" t="str">
        <f>IF(K187&gt;I_or_S_Waiver,"Valule of Non-Compliant (I or S) exceeds allowable threshold of  the greater of .01% of Contract Amount or $ 2,500 ", "Valule of Non-Compliant (I or S) is below the allowable threshold of  the greater of .01% of Contract Amount or $ 2,500 ")</f>
        <v xml:space="preserve">Valule of Non-Compliant (I or S) is below the allowable threshold of  the greater of .01% of Contract Amount or $ 2,500 </v>
      </c>
      <c r="M187" s="2"/>
      <c r="N187" s="2"/>
      <c r="O187" s="2"/>
      <c r="P187" s="2"/>
      <c r="Q187" s="2"/>
      <c r="R187" s="2"/>
      <c r="T187" s="284" t="s">
        <v>123</v>
      </c>
      <c r="U187" s="284"/>
      <c r="V187" s="76">
        <f>'Instruction Page'!$N$354</f>
        <v>46043</v>
      </c>
    </row>
    <row r="188" spans="2:24" x14ac:dyDescent="0.25">
      <c r="B188" s="251" t="s">
        <v>146</v>
      </c>
      <c r="C188" s="251"/>
      <c r="D188" s="251"/>
      <c r="E188" s="251"/>
      <c r="F188" s="130">
        <f>V172+W172</f>
        <v>0</v>
      </c>
      <c r="G188" s="147"/>
      <c r="M188" s="2"/>
      <c r="N188" s="2"/>
      <c r="O188" s="2"/>
      <c r="P188" s="2"/>
      <c r="Q188" s="2"/>
      <c r="R188" s="2"/>
      <c r="T188" s="92"/>
      <c r="U188" s="92"/>
      <c r="V188" s="92"/>
    </row>
    <row r="189" spans="2:24" x14ac:dyDescent="0.25">
      <c r="G189" s="147"/>
      <c r="O189" s="2"/>
      <c r="P189" s="2"/>
      <c r="Q189" s="2"/>
      <c r="R189" s="2"/>
    </row>
    <row r="190" spans="2:24" x14ac:dyDescent="0.25">
      <c r="G190" s="147"/>
      <c r="O190" s="54"/>
      <c r="T190" s="148"/>
      <c r="V190" s="149"/>
      <c r="X190" s="150"/>
    </row>
    <row r="191" spans="2:24" x14ac:dyDescent="0.25">
      <c r="O191" s="151"/>
      <c r="S191" s="267"/>
      <c r="T191" s="58"/>
      <c r="V191" s="149"/>
    </row>
    <row r="192" spans="2:24" x14ac:dyDescent="0.25">
      <c r="D192" s="54"/>
      <c r="E192" s="54"/>
      <c r="F192" s="128"/>
      <c r="H192" s="147"/>
      <c r="I192" s="147"/>
      <c r="J192" s="147"/>
      <c r="K192" s="92"/>
      <c r="L192" s="92"/>
      <c r="M192" s="151"/>
      <c r="N192" s="151"/>
      <c r="P192" s="115"/>
      <c r="Q192" s="115"/>
      <c r="R192" s="115"/>
      <c r="S192" s="267"/>
    </row>
    <row r="193" spans="24:24" x14ac:dyDescent="0.25">
      <c r="X193" s="150"/>
    </row>
  </sheetData>
  <sheetProtection algorithmName="SHA-512" hashValue="XvB8uoxlRRlUXQEXxhl2VTBrAoR/S9PUOAuBYfhjFOXq17xYE8k5uG/YJKCxNxN70fv8sJ9EoUx2KIALye7LSg==" saltValue="eSxd/WYi88rDdFitI7Vz6A==" spinCount="100000" sheet="1" objects="1" scenarios="1" formatCells="0" formatColumns="0" formatRows="0"/>
  <autoFilter ref="A53:W177" xr:uid="{7A7F262A-437D-46D3-9133-5DABCA6769A7}"/>
  <mergeCells count="56">
    <mergeCell ref="B179:F179"/>
    <mergeCell ref="B172:F172"/>
    <mergeCell ref="H174:O174"/>
    <mergeCell ref="B184:E184"/>
    <mergeCell ref="B47:L47"/>
    <mergeCell ref="B49:M49"/>
    <mergeCell ref="H186:J186"/>
    <mergeCell ref="H187:J187"/>
    <mergeCell ref="B183:E183"/>
    <mergeCell ref="B185:E185"/>
    <mergeCell ref="B186:E186"/>
    <mergeCell ref="B187:E187"/>
    <mergeCell ref="B1:W1"/>
    <mergeCell ref="V51:W52"/>
    <mergeCell ref="S191:S192"/>
    <mergeCell ref="Q51:T52"/>
    <mergeCell ref="B51:O52"/>
    <mergeCell ref="B180:E180"/>
    <mergeCell ref="B181:E181"/>
    <mergeCell ref="B182:E182"/>
    <mergeCell ref="H177:M177"/>
    <mergeCell ref="H178:M178"/>
    <mergeCell ref="T187:U187"/>
    <mergeCell ref="B24:H24"/>
    <mergeCell ref="B7:H7"/>
    <mergeCell ref="B188:E188"/>
    <mergeCell ref="B25:F25"/>
    <mergeCell ref="B42:K42"/>
    <mergeCell ref="B39:I39"/>
    <mergeCell ref="B38:I38"/>
    <mergeCell ref="B26:G26"/>
    <mergeCell ref="B29:K29"/>
    <mergeCell ref="B31:G31"/>
    <mergeCell ref="B37:I37"/>
    <mergeCell ref="B27:L27"/>
    <mergeCell ref="B19:I19"/>
    <mergeCell ref="B10:K10"/>
    <mergeCell ref="B12:J12"/>
    <mergeCell ref="B16:I16"/>
    <mergeCell ref="B30:F30"/>
    <mergeCell ref="B4:Q4"/>
    <mergeCell ref="B5:Q5"/>
    <mergeCell ref="K186:R186"/>
    <mergeCell ref="B13:L13"/>
    <mergeCell ref="B22:J22"/>
    <mergeCell ref="B8:F8"/>
    <mergeCell ref="B11:M11"/>
    <mergeCell ref="B18:R18"/>
    <mergeCell ref="B32:H32"/>
    <mergeCell ref="B33:J33"/>
    <mergeCell ref="B36:K36"/>
    <mergeCell ref="B44:J44"/>
    <mergeCell ref="B48:O48"/>
    <mergeCell ref="Q48:W49"/>
    <mergeCell ref="B20:J20"/>
    <mergeCell ref="B21:J21"/>
  </mergeCells>
  <conditionalFormatting sqref="F185">
    <cfRule type="cellIs" dxfId="13" priority="11" operator="greaterThan">
      <formula>$F$184</formula>
    </cfRule>
  </conditionalFormatting>
  <conditionalFormatting sqref="F188">
    <cfRule type="cellIs" dxfId="12" priority="10" operator="greaterThan">
      <formula>$F$187</formula>
    </cfRule>
  </conditionalFormatting>
  <conditionalFormatting sqref="J54:J170">
    <cfRule type="notContainsBlanks" dxfId="11" priority="4">
      <formula>LEN(TRIM(J54))&gt;0</formula>
    </cfRule>
  </conditionalFormatting>
  <conditionalFormatting sqref="K181">
    <cfRule type="cellIs" dxfId="10" priority="15" operator="greaterThan">
      <formula>$K$180</formula>
    </cfRule>
  </conditionalFormatting>
  <conditionalFormatting sqref="K182">
    <cfRule type="cellIs" dxfId="9" priority="9" operator="greaterThan">
      <formula>0.05</formula>
    </cfRule>
  </conditionalFormatting>
  <conditionalFormatting sqref="K187">
    <cfRule type="cellIs" dxfId="8" priority="14" operator="greaterThan">
      <formula>$K$186</formula>
    </cfRule>
  </conditionalFormatting>
  <conditionalFormatting sqref="K54:L170">
    <cfRule type="notContainsBlanks" dxfId="7" priority="3">
      <formula>LEN(TRIM(K54))&gt;0</formula>
    </cfRule>
  </conditionalFormatting>
  <conditionalFormatting sqref="L181">
    <cfRule type="containsText" dxfId="6" priority="13" operator="containsText" text="Valule of Non-Compliant (MP+CM) exceeds allowable threshold of 5%">
      <formula>NOT(ISERROR(SEARCH("Valule of Non-Compliant (MP+CM) exceeds allowable threshold of 5%",L181)))</formula>
    </cfRule>
  </conditionalFormatting>
  <conditionalFormatting sqref="L187">
    <cfRule type="containsText" dxfId="5" priority="12" operator="containsText" text="Valule of Non-Compliant (I or S) exceeds allowable threshold of  the greater of .01% of Contract Amount or $ 2,500">
      <formula>NOT(ISERROR(SEARCH("Valule of Non-Compliant (I or S) exceeds allowable threshold of  the greater of .01% of Contract Amount or $ 2,500",L187)))</formula>
    </cfRule>
  </conditionalFormatting>
  <conditionalFormatting sqref="M54:M170">
    <cfRule type="cellIs" dxfId="4" priority="2" operator="greaterThan">
      <formula>0</formula>
    </cfRule>
  </conditionalFormatting>
  <conditionalFormatting sqref="N54:O170">
    <cfRule type="containsText" dxfId="3" priority="1" operator="containsText" text="N">
      <formula>NOT(ISERROR(SEARCH("N",N54)))</formula>
    </cfRule>
  </conditionalFormatting>
  <conditionalFormatting sqref="Q54:T170 V54:W170">
    <cfRule type="notContainsBlanks" dxfId="2" priority="21">
      <formula>LEN(TRIM(Q54))&gt;0</formula>
    </cfRule>
  </conditionalFormatting>
  <dataValidations count="2">
    <dataValidation type="list" allowBlank="1" showInputMessage="1" showErrorMessage="1" sqref="K54:K170" xr:uid="{F3CE9A50-9DF0-4266-9742-994C7CAB6822}">
      <formula1>"I, S, MP, CM"</formula1>
    </dataValidation>
    <dataValidation type="list" allowBlank="1" showInputMessage="1" showErrorMessage="1" sqref="N54:O170" xr:uid="{08B8E6D6-43DD-48C5-A19C-E6E4F4BF6243}">
      <formula1>"Y, N"</formula1>
    </dataValidation>
  </dataValidations>
  <pageMargins left="0.7" right="0.7" top="0.75" bottom="0.75" header="0.3" footer="0.3"/>
  <pageSetup paperSize="3" scale="50" orientation="landscape" r:id="rId1"/>
  <headerFooter>
    <oddFooter>&amp;L&amp;F&amp;CPage &amp;P of &amp;N&amp;R&amp;D</oddFooter>
  </headerFooter>
  <rowBreaks count="2" manualBreakCount="2">
    <brk id="64" max="23" man="1"/>
    <brk id="158" max="23" man="1"/>
  </rowBreak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DB3475-7372-4226-8C43-D500AFE383D6}">
  <dimension ref="A1:O62"/>
  <sheetViews>
    <sheetView view="pageBreakPreview" zoomScale="112" zoomScaleNormal="100" zoomScaleSheetLayoutView="112" workbookViewId="0">
      <selection activeCell="K22" sqref="K22"/>
    </sheetView>
  </sheetViews>
  <sheetFormatPr defaultColWidth="9.140625" defaultRowHeight="14.25" x14ac:dyDescent="0.2"/>
  <cols>
    <col min="1" max="1" width="2.85546875" style="2" customWidth="1"/>
    <col min="2" max="2" width="4.7109375" style="2" customWidth="1"/>
    <col min="3" max="3" width="21.5703125" style="2" customWidth="1"/>
    <col min="4" max="5" width="9.140625" style="2"/>
    <col min="6" max="6" width="10.7109375" style="2" customWidth="1"/>
    <col min="7" max="7" width="17.42578125" style="2" customWidth="1"/>
    <col min="8" max="9" width="9.140625" style="2"/>
    <col min="10" max="10" width="10" style="2" customWidth="1"/>
    <col min="11" max="11" width="11.5703125" style="2" customWidth="1"/>
    <col min="12" max="12" width="14" style="2" customWidth="1"/>
    <col min="13" max="13" width="9.140625" style="2"/>
    <col min="14" max="15" width="12.7109375" style="2" bestFit="1" customWidth="1"/>
    <col min="16" max="16384" width="9.140625" style="2"/>
  </cols>
  <sheetData>
    <row r="1" spans="1:12" ht="18" customHeight="1" thickBot="1" x14ac:dyDescent="0.25">
      <c r="A1" s="308" t="s">
        <v>125</v>
      </c>
      <c r="B1" s="236"/>
      <c r="C1" s="236"/>
      <c r="D1" s="236"/>
      <c r="E1" s="236"/>
      <c r="F1" s="236"/>
      <c r="G1" s="236"/>
      <c r="H1" s="236"/>
      <c r="I1" s="236"/>
      <c r="J1" s="236"/>
      <c r="K1" s="236"/>
      <c r="L1" s="309"/>
    </row>
    <row r="2" spans="1:12" ht="18" customHeight="1" x14ac:dyDescent="0.2">
      <c r="A2" s="29"/>
      <c r="B2" s="29"/>
      <c r="C2" s="29"/>
      <c r="D2" s="29"/>
      <c r="E2" s="29"/>
      <c r="F2" s="29"/>
      <c r="G2" s="29"/>
      <c r="H2" s="29"/>
      <c r="I2" s="29"/>
      <c r="J2" s="29"/>
      <c r="K2" s="29"/>
      <c r="L2" s="29"/>
    </row>
    <row r="3" spans="1:12" ht="18.75" customHeight="1" x14ac:dyDescent="0.2">
      <c r="A3" s="310" t="s">
        <v>113</v>
      </c>
      <c r="B3" s="310"/>
      <c r="C3" s="310"/>
      <c r="D3" s="310"/>
      <c r="E3" s="310"/>
      <c r="F3" s="310"/>
      <c r="G3" s="310"/>
      <c r="H3" s="310"/>
      <c r="I3" s="310"/>
      <c r="J3" s="310"/>
      <c r="K3" s="310"/>
      <c r="L3" s="310"/>
    </row>
    <row r="4" spans="1:12" ht="18.75" customHeight="1" x14ac:dyDescent="0.2">
      <c r="A4" s="38"/>
      <c r="B4" s="38"/>
      <c r="C4" s="38"/>
      <c r="D4" s="38"/>
      <c r="E4" s="38"/>
      <c r="F4" s="38"/>
      <c r="G4" s="38"/>
      <c r="H4" s="38"/>
      <c r="I4" s="38"/>
      <c r="J4" s="38"/>
      <c r="K4" s="38"/>
      <c r="L4" s="29"/>
    </row>
    <row r="5" spans="1:12" x14ac:dyDescent="0.2">
      <c r="A5" s="29"/>
      <c r="B5" s="237" t="s">
        <v>13</v>
      </c>
      <c r="C5" s="237"/>
      <c r="D5" s="240">
        <f>'1.0 De Minimis Request'!F6</f>
        <v>0</v>
      </c>
      <c r="E5" s="240"/>
      <c r="F5" s="240"/>
      <c r="G5" s="240"/>
      <c r="H5" s="240"/>
      <c r="I5" s="240"/>
      <c r="J5" s="240"/>
      <c r="K5" s="240"/>
      <c r="L5" s="29"/>
    </row>
    <row r="6" spans="1:12" x14ac:dyDescent="0.2">
      <c r="A6" s="29"/>
      <c r="B6" s="237" t="s">
        <v>26</v>
      </c>
      <c r="C6" s="237"/>
      <c r="D6" s="240">
        <f>'1.0 De Minimis Request'!F7</f>
        <v>0</v>
      </c>
      <c r="E6" s="240"/>
      <c r="F6" s="240"/>
      <c r="G6" s="240"/>
      <c r="H6" s="240"/>
      <c r="I6" s="240"/>
      <c r="J6" s="240"/>
      <c r="K6" s="240"/>
      <c r="L6" s="29"/>
    </row>
    <row r="7" spans="1:12" x14ac:dyDescent="0.2">
      <c r="A7" s="29"/>
      <c r="B7" s="301" t="s">
        <v>27</v>
      </c>
      <c r="C7" s="301"/>
      <c r="D7" s="240">
        <f>'1.0 De Minimis Request'!F8</f>
        <v>0</v>
      </c>
      <c r="E7" s="240"/>
      <c r="F7" s="240"/>
      <c r="G7" s="240"/>
      <c r="H7" s="240"/>
      <c r="I7" s="240"/>
      <c r="J7" s="240"/>
      <c r="K7" s="240"/>
      <c r="L7" s="29"/>
    </row>
    <row r="8" spans="1:12" x14ac:dyDescent="0.2">
      <c r="A8" s="29"/>
      <c r="B8" s="237" t="s">
        <v>17</v>
      </c>
      <c r="C8" s="237"/>
      <c r="D8" s="240">
        <f>'1.0 De Minimis Request'!F9</f>
        <v>0</v>
      </c>
      <c r="E8" s="240"/>
      <c r="F8" s="240"/>
      <c r="G8" s="240"/>
      <c r="H8" s="240"/>
      <c r="I8" s="240"/>
      <c r="J8" s="240"/>
      <c r="K8" s="240"/>
      <c r="L8" s="29"/>
    </row>
    <row r="9" spans="1:12" x14ac:dyDescent="0.2">
      <c r="A9" s="29"/>
      <c r="B9" s="237" t="s">
        <v>18</v>
      </c>
      <c r="C9" s="237"/>
      <c r="D9" s="240">
        <f>'1.0 De Minimis Request'!F10</f>
        <v>0</v>
      </c>
      <c r="E9" s="240"/>
      <c r="F9" s="240"/>
      <c r="G9" s="240"/>
      <c r="H9" s="240"/>
      <c r="I9" s="240"/>
      <c r="J9" s="240"/>
      <c r="K9" s="240"/>
      <c r="L9" s="29"/>
    </row>
    <row r="10" spans="1:12" x14ac:dyDescent="0.2">
      <c r="A10" s="29"/>
      <c r="B10" s="237" t="s">
        <v>19</v>
      </c>
      <c r="C10" s="237"/>
      <c r="D10" s="240">
        <f>'1.0 De Minimis Request'!F11</f>
        <v>0</v>
      </c>
      <c r="E10" s="240"/>
      <c r="F10" s="240"/>
      <c r="G10" s="240"/>
      <c r="H10" s="240"/>
      <c r="I10" s="240"/>
      <c r="J10" s="240"/>
      <c r="K10" s="240"/>
      <c r="L10" s="29"/>
    </row>
    <row r="11" spans="1:12" x14ac:dyDescent="0.2">
      <c r="A11" s="29"/>
      <c r="B11" s="301" t="s">
        <v>0</v>
      </c>
      <c r="C11" s="301"/>
      <c r="D11" s="240">
        <f>'1.0 De Minimis Request'!F12</f>
        <v>0</v>
      </c>
      <c r="E11" s="240"/>
      <c r="F11" s="240"/>
      <c r="G11" s="240"/>
      <c r="H11" s="240"/>
      <c r="I11" s="240"/>
      <c r="J11" s="240"/>
      <c r="K11" s="240"/>
      <c r="L11" s="29"/>
    </row>
    <row r="12" spans="1:12" x14ac:dyDescent="0.2">
      <c r="A12" s="29"/>
      <c r="B12" s="237" t="s">
        <v>121</v>
      </c>
      <c r="C12" s="237"/>
      <c r="D12" s="296">
        <f>'1.0 De Minimis Request'!F13</f>
        <v>0</v>
      </c>
      <c r="E12" s="227"/>
      <c r="F12" s="227"/>
      <c r="G12" s="227"/>
      <c r="H12" s="227"/>
      <c r="I12" s="227"/>
      <c r="J12" s="227"/>
      <c r="K12" s="227"/>
      <c r="L12" s="29"/>
    </row>
    <row r="13" spans="1:12" x14ac:dyDescent="0.2">
      <c r="A13" s="29"/>
      <c r="B13" s="301" t="s">
        <v>63</v>
      </c>
      <c r="C13" s="301"/>
      <c r="D13" s="296" t="str">
        <f>Agncy_Furn_Matrl</f>
        <v>No AFM</v>
      </c>
      <c r="E13" s="296"/>
      <c r="F13" s="296"/>
      <c r="G13" s="296"/>
      <c r="H13" s="296"/>
      <c r="I13" s="296"/>
      <c r="J13" s="296"/>
      <c r="K13" s="296"/>
      <c r="L13" s="29"/>
    </row>
    <row r="14" spans="1:12" x14ac:dyDescent="0.2">
      <c r="A14" s="29"/>
      <c r="B14" s="29" t="s">
        <v>100</v>
      </c>
      <c r="C14" s="29"/>
      <c r="D14" s="77">
        <f>Reqst_Itrtn</f>
        <v>0</v>
      </c>
      <c r="E14" s="29"/>
      <c r="F14" s="29"/>
      <c r="G14" s="29"/>
      <c r="H14" s="30"/>
      <c r="I14" s="30"/>
      <c r="J14" s="30"/>
      <c r="K14" s="30"/>
      <c r="L14" s="29"/>
    </row>
    <row r="15" spans="1:12" x14ac:dyDescent="0.2">
      <c r="A15" s="29"/>
      <c r="B15" s="29" t="s">
        <v>114</v>
      </c>
      <c r="C15" s="29"/>
      <c r="D15" s="240">
        <f>'1.0 De Minimis Request'!F16</f>
        <v>0</v>
      </c>
      <c r="E15" s="240"/>
      <c r="F15" s="240"/>
      <c r="G15" s="240"/>
      <c r="H15" s="240"/>
      <c r="I15" s="240"/>
      <c r="J15" s="240"/>
      <c r="K15" s="240"/>
      <c r="L15" s="29"/>
    </row>
    <row r="16" spans="1:12" x14ac:dyDescent="0.2">
      <c r="A16" s="29"/>
      <c r="B16" s="237" t="s">
        <v>154</v>
      </c>
      <c r="C16" s="237"/>
      <c r="D16" s="297">
        <f>'1.0 De Minimis Request'!F17</f>
        <v>0</v>
      </c>
      <c r="E16" s="297"/>
      <c r="F16" s="297"/>
      <c r="G16" s="297"/>
      <c r="H16" s="297"/>
      <c r="I16" s="297"/>
      <c r="J16" s="297"/>
      <c r="K16" s="297"/>
      <c r="L16" s="29"/>
    </row>
    <row r="17" spans="1:12" x14ac:dyDescent="0.2">
      <c r="A17" s="29"/>
      <c r="B17" s="29"/>
      <c r="C17" s="29"/>
      <c r="D17" s="29"/>
      <c r="E17" s="29"/>
      <c r="F17" s="29"/>
      <c r="G17" s="29"/>
      <c r="H17" s="29"/>
      <c r="I17" s="29"/>
      <c r="J17" s="29"/>
      <c r="K17" s="29"/>
      <c r="L17" s="29"/>
    </row>
    <row r="18" spans="1:12" x14ac:dyDescent="0.2">
      <c r="A18" s="29"/>
      <c r="B18" s="238" t="s">
        <v>36</v>
      </c>
      <c r="C18" s="238"/>
      <c r="D18" s="238"/>
      <c r="E18" s="238"/>
      <c r="F18" s="238"/>
      <c r="G18" s="238"/>
      <c r="H18" s="238"/>
      <c r="I18" s="238"/>
      <c r="J18" s="238"/>
      <c r="K18" s="29"/>
      <c r="L18" s="29"/>
    </row>
    <row r="19" spans="1:12" x14ac:dyDescent="0.2">
      <c r="A19" s="29"/>
      <c r="B19" s="238"/>
      <c r="C19" s="238"/>
      <c r="D19" s="238"/>
      <c r="E19" s="238"/>
      <c r="F19" s="238"/>
      <c r="G19" s="238"/>
      <c r="H19" s="238"/>
      <c r="I19" s="238"/>
      <c r="J19" s="238"/>
      <c r="K19" s="29"/>
      <c r="L19" s="29"/>
    </row>
    <row r="20" spans="1:12" x14ac:dyDescent="0.2">
      <c r="A20" s="29"/>
      <c r="B20" s="29"/>
      <c r="C20" s="29"/>
      <c r="D20" s="29"/>
      <c r="E20" s="29"/>
      <c r="F20" s="29"/>
      <c r="G20" s="29"/>
      <c r="H20" s="29"/>
      <c r="I20" s="29"/>
      <c r="J20" s="29"/>
      <c r="K20" s="29"/>
      <c r="L20" s="29"/>
    </row>
    <row r="21" spans="1:12" ht="15" x14ac:dyDescent="0.25">
      <c r="A21" s="29"/>
      <c r="B21" s="29"/>
      <c r="C21" s="303" t="s">
        <v>51</v>
      </c>
      <c r="D21" s="303"/>
      <c r="E21" s="303"/>
      <c r="F21" s="303"/>
      <c r="G21" s="78" t="s">
        <v>49</v>
      </c>
      <c r="H21" s="79"/>
      <c r="I21" s="29"/>
      <c r="J21" s="29"/>
      <c r="K21" s="29"/>
      <c r="L21" s="29"/>
    </row>
    <row r="22" spans="1:12" ht="15" x14ac:dyDescent="0.25">
      <c r="A22" s="29"/>
      <c r="B22" s="29"/>
      <c r="C22" s="302" t="s">
        <v>37</v>
      </c>
      <c r="D22" s="302"/>
      <c r="E22" s="302"/>
      <c r="F22" s="302"/>
      <c r="G22" s="43">
        <f>'3.0 De Minimis Calculations '!F174</f>
        <v>0</v>
      </c>
      <c r="H22" s="29"/>
      <c r="I22" s="29"/>
      <c r="J22" s="29"/>
      <c r="K22" s="29"/>
      <c r="L22" s="29"/>
    </row>
    <row r="23" spans="1:12" ht="15" x14ac:dyDescent="0.25">
      <c r="A23" s="29"/>
      <c r="B23" s="29"/>
      <c r="C23" s="302" t="s">
        <v>38</v>
      </c>
      <c r="D23" s="302"/>
      <c r="E23" s="302"/>
      <c r="F23" s="302"/>
      <c r="G23" s="43">
        <f>'3.0 De Minimis Calculations '!F175</f>
        <v>0</v>
      </c>
      <c r="H23" s="29"/>
      <c r="I23" s="29"/>
      <c r="J23" s="29"/>
      <c r="K23" s="29"/>
      <c r="L23" s="29"/>
    </row>
    <row r="24" spans="1:12" ht="15" x14ac:dyDescent="0.25">
      <c r="A24" s="29"/>
      <c r="B24" s="29"/>
      <c r="C24" s="302" t="s">
        <v>39</v>
      </c>
      <c r="D24" s="302"/>
      <c r="E24" s="302"/>
      <c r="F24" s="302"/>
      <c r="G24" s="43">
        <f>'3.0 De Minimis Calculations '!F176</f>
        <v>0</v>
      </c>
      <c r="H24" s="29"/>
      <c r="I24" s="29"/>
      <c r="J24" s="29"/>
      <c r="K24" s="29"/>
      <c r="L24" s="29"/>
    </row>
    <row r="25" spans="1:12" ht="15" x14ac:dyDescent="0.25">
      <c r="A25" s="29"/>
      <c r="B25" s="29"/>
      <c r="C25" s="41" t="s">
        <v>138</v>
      </c>
      <c r="D25" s="41"/>
      <c r="E25" s="41"/>
      <c r="F25" s="41"/>
      <c r="G25" s="43">
        <f>'3.0 De Minimis Calculations '!F177</f>
        <v>0</v>
      </c>
      <c r="H25" s="29"/>
      <c r="I25" s="29"/>
      <c r="J25" s="29"/>
      <c r="K25" s="29"/>
      <c r="L25" s="29"/>
    </row>
    <row r="26" spans="1:12" x14ac:dyDescent="0.2">
      <c r="A26" s="29"/>
      <c r="B26" s="29"/>
      <c r="C26" s="29"/>
      <c r="D26" s="29"/>
      <c r="E26" s="29"/>
      <c r="F26" s="29"/>
      <c r="G26" s="29"/>
      <c r="H26" s="29"/>
      <c r="I26" s="29"/>
      <c r="J26" s="29"/>
      <c r="K26" s="29"/>
      <c r="L26" s="29"/>
    </row>
    <row r="27" spans="1:12" ht="15" x14ac:dyDescent="0.25">
      <c r="A27" s="29"/>
      <c r="B27" s="29"/>
      <c r="C27" s="79" t="s">
        <v>52</v>
      </c>
      <c r="D27" s="79"/>
      <c r="E27" s="79"/>
      <c r="F27" s="79"/>
      <c r="G27" s="80">
        <f>'1.0 De Minimis Request'!F13</f>
        <v>0</v>
      </c>
      <c r="H27" s="29"/>
      <c r="I27" s="29"/>
      <c r="J27" s="29"/>
      <c r="K27" s="29"/>
      <c r="L27" s="29"/>
    </row>
    <row r="28" spans="1:12" ht="15" x14ac:dyDescent="0.25">
      <c r="A28" s="29"/>
      <c r="B28" s="29"/>
      <c r="C28" s="79" t="s">
        <v>157</v>
      </c>
      <c r="D28" s="79"/>
      <c r="E28" s="79"/>
      <c r="F28" s="79"/>
      <c r="G28" s="81">
        <f>MAX('3.0 De Minimis Calculations '!C54:'3.0 De Minimis Calculations '!C170)</f>
        <v>0</v>
      </c>
      <c r="H28" s="29"/>
      <c r="I28" s="29"/>
      <c r="J28" s="29"/>
      <c r="K28" s="29"/>
      <c r="L28" s="29"/>
    </row>
    <row r="29" spans="1:12" ht="15" x14ac:dyDescent="0.25">
      <c r="A29" s="29"/>
      <c r="B29" s="29"/>
      <c r="C29" s="79" t="s">
        <v>158</v>
      </c>
      <c r="D29" s="79"/>
      <c r="E29" s="79"/>
      <c r="F29" s="79"/>
      <c r="G29" s="87">
        <v>3</v>
      </c>
      <c r="H29" s="29"/>
      <c r="I29" s="29"/>
      <c r="J29" s="29"/>
      <c r="K29" s="29"/>
      <c r="L29" s="29"/>
    </row>
    <row r="30" spans="1:12" ht="15" x14ac:dyDescent="0.25">
      <c r="A30" s="29"/>
      <c r="B30" s="29"/>
      <c r="C30" s="79" t="s">
        <v>54</v>
      </c>
      <c r="D30" s="79"/>
      <c r="E30" s="79"/>
      <c r="F30" s="79"/>
      <c r="G30" s="80">
        <f>'3.0 De Minimis Calculations '!I172</f>
        <v>0</v>
      </c>
      <c r="H30" s="29"/>
      <c r="I30" s="29"/>
      <c r="J30" s="29"/>
      <c r="K30" s="29"/>
      <c r="L30" s="29"/>
    </row>
    <row r="31" spans="1:12" ht="15" x14ac:dyDescent="0.25">
      <c r="A31" s="29"/>
      <c r="B31" s="29"/>
      <c r="C31" s="41"/>
      <c r="D31" s="41"/>
      <c r="E31" s="41"/>
      <c r="F31" s="41"/>
      <c r="G31" s="29"/>
      <c r="H31" s="29"/>
      <c r="I31" s="29"/>
      <c r="J31" s="29"/>
      <c r="K31" s="29"/>
      <c r="L31" s="29"/>
    </row>
    <row r="32" spans="1:12" x14ac:dyDescent="0.2">
      <c r="A32" s="29"/>
      <c r="B32" s="29"/>
      <c r="C32" s="29"/>
      <c r="D32" s="29"/>
      <c r="E32" s="29"/>
      <c r="F32" s="29"/>
      <c r="G32" s="29"/>
      <c r="H32" s="29"/>
      <c r="I32" s="29"/>
      <c r="J32" s="29"/>
      <c r="K32" s="29"/>
      <c r="L32" s="29"/>
    </row>
    <row r="33" spans="1:14" ht="20.100000000000001" customHeight="1" x14ac:dyDescent="0.25">
      <c r="A33" s="29"/>
      <c r="B33" s="29"/>
      <c r="C33" s="79" t="s">
        <v>217</v>
      </c>
      <c r="D33" s="79"/>
      <c r="E33" s="79"/>
      <c r="F33" s="79"/>
      <c r="G33" s="80">
        <f>MP_CM_Waiver</f>
        <v>0</v>
      </c>
      <c r="H33" s="79" t="s">
        <v>219</v>
      </c>
      <c r="I33" s="79"/>
      <c r="J33" s="79"/>
      <c r="K33" s="79"/>
      <c r="L33" s="80">
        <f>MPCM_No_Crt</f>
        <v>0</v>
      </c>
    </row>
    <row r="34" spans="1:14" ht="20.100000000000001" customHeight="1" x14ac:dyDescent="0.25">
      <c r="A34" s="29"/>
      <c r="B34" s="29"/>
      <c r="C34" s="79" t="s">
        <v>218</v>
      </c>
      <c r="D34" s="79"/>
      <c r="E34" s="79"/>
      <c r="F34" s="79"/>
      <c r="G34" s="80">
        <f>IF(ISTEXT(I_or_S_Waiver),0,I_or_S_Waiver)</f>
        <v>0</v>
      </c>
      <c r="H34" s="79" t="s">
        <v>220</v>
      </c>
      <c r="I34" s="29"/>
      <c r="J34" s="29"/>
      <c r="K34" s="29"/>
      <c r="L34" s="80">
        <f>IS_No_Crt</f>
        <v>0</v>
      </c>
    </row>
    <row r="35" spans="1:14" x14ac:dyDescent="0.2">
      <c r="A35" s="29"/>
      <c r="B35" s="29"/>
      <c r="C35" s="29"/>
      <c r="D35" s="29"/>
      <c r="E35" s="29"/>
      <c r="F35" s="29"/>
      <c r="G35" s="82"/>
      <c r="H35" s="29"/>
      <c r="I35" s="29"/>
      <c r="J35" s="29"/>
      <c r="K35" s="29"/>
      <c r="L35" s="29"/>
    </row>
    <row r="36" spans="1:14" ht="15.75" thickBot="1" x14ac:dyDescent="0.3">
      <c r="A36" s="29"/>
      <c r="B36" s="29"/>
      <c r="C36" s="295" t="s">
        <v>117</v>
      </c>
      <c r="D36" s="295"/>
      <c r="E36" s="295"/>
      <c r="F36" s="295"/>
      <c r="G36" s="295"/>
      <c r="H36" s="295"/>
      <c r="I36" s="295"/>
      <c r="J36" s="295"/>
      <c r="K36" s="295"/>
      <c r="L36" s="29"/>
    </row>
    <row r="37" spans="1:14" ht="21.75" customHeight="1" x14ac:dyDescent="0.25">
      <c r="A37" s="29"/>
      <c r="B37" s="29"/>
      <c r="C37" s="291" t="s">
        <v>119</v>
      </c>
      <c r="D37" s="291"/>
      <c r="E37" s="291"/>
      <c r="F37" s="43"/>
      <c r="G37" s="291" t="s">
        <v>118</v>
      </c>
      <c r="H37" s="291"/>
      <c r="I37" s="291" t="s">
        <v>118</v>
      </c>
      <c r="J37" s="291"/>
      <c r="K37" s="29"/>
      <c r="L37" s="29"/>
    </row>
    <row r="38" spans="1:14" ht="30.75" customHeight="1" thickBot="1" x14ac:dyDescent="0.3">
      <c r="A38" s="29"/>
      <c r="B38" s="29"/>
      <c r="C38" s="295" t="s">
        <v>155</v>
      </c>
      <c r="D38" s="295"/>
      <c r="E38" s="295"/>
      <c r="F38" s="43"/>
      <c r="G38" s="292" t="s">
        <v>190</v>
      </c>
      <c r="H38" s="292"/>
      <c r="I38" s="295" t="s">
        <v>120</v>
      </c>
      <c r="J38" s="295"/>
      <c r="K38" s="83" t="s">
        <v>2</v>
      </c>
      <c r="L38" s="29"/>
    </row>
    <row r="39" spans="1:14" x14ac:dyDescent="0.2">
      <c r="A39" s="29"/>
      <c r="B39" s="84">
        <v>1</v>
      </c>
      <c r="C39" s="305"/>
      <c r="D39" s="306"/>
      <c r="E39" s="307"/>
      <c r="F39" s="29"/>
      <c r="G39" s="293"/>
      <c r="H39" s="294"/>
      <c r="I39" s="293"/>
      <c r="J39" s="294"/>
      <c r="K39" s="31"/>
      <c r="L39" s="29"/>
      <c r="N39" s="85"/>
    </row>
    <row r="40" spans="1:14" x14ac:dyDescent="0.2">
      <c r="A40" s="29"/>
      <c r="B40" s="84">
        <v>2</v>
      </c>
      <c r="C40" s="298"/>
      <c r="D40" s="299"/>
      <c r="E40" s="300"/>
      <c r="F40" s="40"/>
      <c r="G40" s="289"/>
      <c r="H40" s="290"/>
      <c r="I40" s="289"/>
      <c r="J40" s="290"/>
      <c r="K40" s="32"/>
      <c r="L40" s="29"/>
    </row>
    <row r="41" spans="1:14" x14ac:dyDescent="0.2">
      <c r="A41" s="29"/>
      <c r="B41" s="84">
        <v>3</v>
      </c>
      <c r="C41" s="298"/>
      <c r="D41" s="299"/>
      <c r="E41" s="300"/>
      <c r="F41" s="29"/>
      <c r="G41" s="289"/>
      <c r="H41" s="290"/>
      <c r="I41" s="289"/>
      <c r="J41" s="290"/>
      <c r="K41" s="32"/>
      <c r="L41" s="29"/>
    </row>
    <row r="42" spans="1:14" x14ac:dyDescent="0.2">
      <c r="A42" s="29"/>
      <c r="B42" s="84">
        <v>4</v>
      </c>
      <c r="C42" s="298"/>
      <c r="D42" s="299"/>
      <c r="E42" s="300"/>
      <c r="F42" s="40"/>
      <c r="G42" s="289"/>
      <c r="H42" s="290"/>
      <c r="I42" s="289"/>
      <c r="J42" s="290"/>
      <c r="K42" s="32"/>
      <c r="L42" s="29"/>
    </row>
    <row r="43" spans="1:14" x14ac:dyDescent="0.2">
      <c r="A43" s="29"/>
      <c r="B43" s="84">
        <v>5</v>
      </c>
      <c r="C43" s="298"/>
      <c r="D43" s="299"/>
      <c r="E43" s="300"/>
      <c r="F43" s="29"/>
      <c r="G43" s="289"/>
      <c r="H43" s="290"/>
      <c r="I43" s="289"/>
      <c r="J43" s="290"/>
      <c r="K43" s="32"/>
      <c r="L43" s="29"/>
    </row>
    <row r="44" spans="1:14" x14ac:dyDescent="0.2">
      <c r="A44" s="29"/>
      <c r="B44" s="84">
        <v>6</v>
      </c>
      <c r="C44" s="298"/>
      <c r="D44" s="299"/>
      <c r="E44" s="300"/>
      <c r="F44" s="29"/>
      <c r="G44" s="289"/>
      <c r="H44" s="290"/>
      <c r="I44" s="289"/>
      <c r="J44" s="290"/>
      <c r="K44" s="32"/>
      <c r="L44" s="29"/>
    </row>
    <row r="45" spans="1:14" x14ac:dyDescent="0.2">
      <c r="A45" s="29"/>
      <c r="B45" s="84">
        <v>7</v>
      </c>
      <c r="C45" s="298"/>
      <c r="D45" s="299"/>
      <c r="E45" s="300"/>
      <c r="F45" s="29"/>
      <c r="G45" s="289"/>
      <c r="H45" s="290"/>
      <c r="I45" s="289"/>
      <c r="J45" s="290"/>
      <c r="K45" s="32"/>
      <c r="L45" s="29"/>
    </row>
    <row r="46" spans="1:14" x14ac:dyDescent="0.2">
      <c r="A46" s="29"/>
      <c r="B46" s="84">
        <v>8</v>
      </c>
      <c r="C46" s="298"/>
      <c r="D46" s="299"/>
      <c r="E46" s="300"/>
      <c r="F46" s="29"/>
      <c r="G46" s="289"/>
      <c r="H46" s="290"/>
      <c r="I46" s="289"/>
      <c r="J46" s="290"/>
      <c r="K46" s="32"/>
      <c r="L46" s="29"/>
    </row>
    <row r="47" spans="1:14" x14ac:dyDescent="0.2">
      <c r="A47" s="29"/>
      <c r="B47" s="84">
        <v>9</v>
      </c>
      <c r="C47" s="298"/>
      <c r="D47" s="299"/>
      <c r="E47" s="300"/>
      <c r="F47" s="29"/>
      <c r="G47" s="289"/>
      <c r="H47" s="290"/>
      <c r="I47" s="289"/>
      <c r="J47" s="290"/>
      <c r="K47" s="32"/>
      <c r="L47" s="29"/>
    </row>
    <row r="48" spans="1:14" x14ac:dyDescent="0.2">
      <c r="A48" s="29"/>
      <c r="B48" s="84">
        <v>10</v>
      </c>
      <c r="C48" s="298"/>
      <c r="D48" s="299"/>
      <c r="E48" s="300"/>
      <c r="F48" s="29"/>
      <c r="G48" s="289"/>
      <c r="H48" s="290"/>
      <c r="I48" s="289"/>
      <c r="J48" s="290"/>
      <c r="K48" s="32"/>
      <c r="L48" s="29"/>
    </row>
    <row r="49" spans="1:15" x14ac:dyDescent="0.2">
      <c r="A49" s="29"/>
      <c r="B49" s="84">
        <v>11</v>
      </c>
      <c r="C49" s="298"/>
      <c r="D49" s="299"/>
      <c r="E49" s="300"/>
      <c r="F49" s="29"/>
      <c r="G49" s="289"/>
      <c r="H49" s="290"/>
      <c r="I49" s="289"/>
      <c r="J49" s="290"/>
      <c r="K49" s="32"/>
      <c r="L49" s="29"/>
    </row>
    <row r="50" spans="1:15" x14ac:dyDescent="0.2">
      <c r="A50" s="29"/>
      <c r="B50" s="84">
        <v>12</v>
      </c>
      <c r="C50" s="298"/>
      <c r="D50" s="299"/>
      <c r="E50" s="300"/>
      <c r="F50" s="29"/>
      <c r="G50" s="289"/>
      <c r="H50" s="290"/>
      <c r="I50" s="289"/>
      <c r="J50" s="290"/>
      <c r="K50" s="32"/>
      <c r="L50" s="29"/>
    </row>
    <row r="51" spans="1:15" x14ac:dyDescent="0.2">
      <c r="A51" s="29"/>
      <c r="B51" s="84">
        <v>13</v>
      </c>
      <c r="C51" s="298"/>
      <c r="D51" s="299"/>
      <c r="E51" s="300"/>
      <c r="F51" s="29"/>
      <c r="G51" s="289"/>
      <c r="H51" s="290"/>
      <c r="I51" s="289"/>
      <c r="J51" s="290"/>
      <c r="K51" s="32"/>
      <c r="L51" s="29"/>
    </row>
    <row r="52" spans="1:15" x14ac:dyDescent="0.2">
      <c r="A52" s="29"/>
      <c r="B52" s="84">
        <v>14</v>
      </c>
      <c r="C52" s="298"/>
      <c r="D52" s="299"/>
      <c r="E52" s="300"/>
      <c r="F52" s="29"/>
      <c r="G52" s="289"/>
      <c r="H52" s="290"/>
      <c r="I52" s="289"/>
      <c r="J52" s="290"/>
      <c r="K52" s="32"/>
      <c r="L52" s="29"/>
      <c r="O52" s="85"/>
    </row>
    <row r="53" spans="1:15" x14ac:dyDescent="0.2">
      <c r="A53" s="29"/>
      <c r="B53" s="84">
        <v>15</v>
      </c>
      <c r="C53" s="298"/>
      <c r="D53" s="299"/>
      <c r="E53" s="300"/>
      <c r="F53" s="29"/>
      <c r="G53" s="289"/>
      <c r="H53" s="290"/>
      <c r="I53" s="289"/>
      <c r="J53" s="290"/>
      <c r="K53" s="32"/>
      <c r="L53" s="29"/>
    </row>
    <row r="54" spans="1:15" x14ac:dyDescent="0.2">
      <c r="A54" s="29"/>
      <c r="B54" s="29"/>
      <c r="C54" s="29"/>
      <c r="D54" s="29"/>
      <c r="E54" s="29"/>
      <c r="F54" s="29"/>
      <c r="G54" s="287"/>
      <c r="H54" s="288"/>
      <c r="I54" s="287"/>
      <c r="J54" s="288"/>
      <c r="K54" s="29"/>
      <c r="L54" s="29"/>
    </row>
    <row r="55" spans="1:15" x14ac:dyDescent="0.2">
      <c r="A55" s="29"/>
      <c r="B55" s="29"/>
      <c r="C55" s="29"/>
      <c r="D55" s="29"/>
      <c r="E55" s="29"/>
      <c r="F55" s="29"/>
      <c r="G55" s="29"/>
      <c r="H55" s="29"/>
      <c r="I55" s="29"/>
      <c r="J55" s="29"/>
      <c r="K55" s="29"/>
      <c r="L55" s="29"/>
    </row>
    <row r="56" spans="1:15" x14ac:dyDescent="0.2">
      <c r="A56" s="29"/>
      <c r="B56" s="237" t="s">
        <v>1</v>
      </c>
      <c r="C56" s="237"/>
      <c r="D56" s="237"/>
      <c r="E56" s="237"/>
      <c r="F56" s="304">
        <f>'1.0 De Minimis Request'!G52</f>
        <v>0</v>
      </c>
      <c r="G56" s="304"/>
      <c r="H56" s="304"/>
      <c r="I56" s="29" t="s">
        <v>2</v>
      </c>
      <c r="J56" s="234"/>
      <c r="K56" s="234"/>
      <c r="L56" s="29"/>
    </row>
    <row r="57" spans="1:15" ht="15" x14ac:dyDescent="0.25">
      <c r="A57" s="29"/>
      <c r="B57" s="41"/>
      <c r="C57" s="29"/>
      <c r="D57" s="43"/>
      <c r="E57" s="43"/>
      <c r="F57" s="29"/>
      <c r="G57" s="29"/>
      <c r="H57" s="29"/>
      <c r="I57" s="29"/>
      <c r="J57" s="29"/>
      <c r="K57" s="29"/>
      <c r="L57" s="29"/>
    </row>
    <row r="58" spans="1:15" x14ac:dyDescent="0.2">
      <c r="A58" s="29"/>
      <c r="B58" s="30" t="s">
        <v>56</v>
      </c>
      <c r="C58" s="30"/>
      <c r="D58" s="30"/>
      <c r="E58" s="30"/>
      <c r="F58" s="237">
        <f>'1.0 De Minimis Request'!G55</f>
        <v>0</v>
      </c>
      <c r="G58" s="237"/>
      <c r="H58" s="237"/>
      <c r="I58" s="237"/>
      <c r="J58" s="237"/>
      <c r="K58" s="237"/>
      <c r="L58" s="237"/>
    </row>
    <row r="59" spans="1:15" ht="15" x14ac:dyDescent="0.25">
      <c r="A59" s="29"/>
      <c r="B59" s="30" t="s">
        <v>61</v>
      </c>
      <c r="C59" s="29"/>
      <c r="D59" s="43"/>
      <c r="E59" s="43"/>
      <c r="F59" s="237" t="s">
        <v>62</v>
      </c>
      <c r="G59" s="237"/>
      <c r="H59" s="237"/>
      <c r="I59" s="237"/>
      <c r="J59" s="237"/>
      <c r="K59" s="237"/>
      <c r="L59" s="237"/>
    </row>
    <row r="60" spans="1:15" x14ac:dyDescent="0.2">
      <c r="A60" s="29"/>
      <c r="B60" s="29"/>
      <c r="C60" s="29"/>
      <c r="D60" s="29"/>
      <c r="E60" s="29"/>
      <c r="F60" s="29"/>
      <c r="G60" s="29"/>
      <c r="H60" s="29"/>
      <c r="I60" s="29"/>
      <c r="J60" s="29"/>
      <c r="K60" s="29"/>
      <c r="L60" s="29"/>
    </row>
    <row r="61" spans="1:15" ht="15" x14ac:dyDescent="0.25">
      <c r="A61" s="29"/>
      <c r="B61" s="29"/>
      <c r="C61" s="29"/>
      <c r="D61" s="29"/>
      <c r="E61" s="29"/>
      <c r="F61" s="29"/>
      <c r="G61" s="29"/>
      <c r="H61" s="303" t="s">
        <v>123</v>
      </c>
      <c r="I61" s="303"/>
      <c r="J61" s="86">
        <f>'Instruction Page'!$N$354</f>
        <v>46043</v>
      </c>
      <c r="K61" s="29"/>
      <c r="L61" s="29"/>
    </row>
    <row r="62" spans="1:15" x14ac:dyDescent="0.2">
      <c r="A62" s="29"/>
      <c r="B62" s="29"/>
      <c r="C62" s="29"/>
      <c r="D62" s="29"/>
      <c r="E62" s="29"/>
      <c r="F62" s="29"/>
      <c r="G62" s="29"/>
      <c r="H62" s="29"/>
      <c r="I62" s="29"/>
      <c r="J62" s="29"/>
      <c r="K62" s="29"/>
      <c r="L62" s="29"/>
    </row>
  </sheetData>
  <sheetProtection algorithmName="SHA-512" hashValue="Z7yru24W+yWgvU/6rRR3yiSba7yI+bPruKnr/kpvpQIG0tipFDJ6NVxGwStoZw6flAJBRZnP3I7RUYWcwC6nug==" saltValue="caQIPeOj6wjiADWxFw78GQ==" spinCount="100000" sheet="1" objects="1" scenarios="1"/>
  <mergeCells count="88">
    <mergeCell ref="A1:L1"/>
    <mergeCell ref="H61:I61"/>
    <mergeCell ref="B5:C5"/>
    <mergeCell ref="D5:K5"/>
    <mergeCell ref="D6:K6"/>
    <mergeCell ref="B6:C6"/>
    <mergeCell ref="A3:L3"/>
    <mergeCell ref="B7:C7"/>
    <mergeCell ref="D7:K7"/>
    <mergeCell ref="B8:C8"/>
    <mergeCell ref="D8:K8"/>
    <mergeCell ref="B9:C9"/>
    <mergeCell ref="D9:K9"/>
    <mergeCell ref="B10:C10"/>
    <mergeCell ref="D10:K10"/>
    <mergeCell ref="B11:C11"/>
    <mergeCell ref="D11:K11"/>
    <mergeCell ref="B18:J19"/>
    <mergeCell ref="B13:C13"/>
    <mergeCell ref="D15:K15"/>
    <mergeCell ref="F59:L59"/>
    <mergeCell ref="J56:K56"/>
    <mergeCell ref="F58:L58"/>
    <mergeCell ref="C22:F22"/>
    <mergeCell ref="C21:F21"/>
    <mergeCell ref="C23:F23"/>
    <mergeCell ref="C24:F24"/>
    <mergeCell ref="B56:E56"/>
    <mergeCell ref="F56:H56"/>
    <mergeCell ref="C39:E39"/>
    <mergeCell ref="C40:E40"/>
    <mergeCell ref="C41:E41"/>
    <mergeCell ref="C53:E53"/>
    <mergeCell ref="C38:E38"/>
    <mergeCell ref="C45:E45"/>
    <mergeCell ref="C46:E46"/>
    <mergeCell ref="C47:E47"/>
    <mergeCell ref="C48:E48"/>
    <mergeCell ref="C49:E49"/>
    <mergeCell ref="C42:E42"/>
    <mergeCell ref="C43:E43"/>
    <mergeCell ref="C44:E44"/>
    <mergeCell ref="C50:E50"/>
    <mergeCell ref="C51:E51"/>
    <mergeCell ref="G49:H49"/>
    <mergeCell ref="G50:H50"/>
    <mergeCell ref="G51:H51"/>
    <mergeCell ref="C52:E52"/>
    <mergeCell ref="I52:J52"/>
    <mergeCell ref="I49:J49"/>
    <mergeCell ref="I50:J50"/>
    <mergeCell ref="I44:J44"/>
    <mergeCell ref="I45:J45"/>
    <mergeCell ref="I46:J46"/>
    <mergeCell ref="I47:J47"/>
    <mergeCell ref="I51:J51"/>
    <mergeCell ref="G48:H48"/>
    <mergeCell ref="I38:J38"/>
    <mergeCell ref="C36:K36"/>
    <mergeCell ref="B12:C12"/>
    <mergeCell ref="D12:K12"/>
    <mergeCell ref="B16:C16"/>
    <mergeCell ref="D16:K16"/>
    <mergeCell ref="D13:K13"/>
    <mergeCell ref="I39:J39"/>
    <mergeCell ref="I40:J40"/>
    <mergeCell ref="I41:J41"/>
    <mergeCell ref="I42:J42"/>
    <mergeCell ref="I48:J48"/>
    <mergeCell ref="G41:H41"/>
    <mergeCell ref="G42:H42"/>
    <mergeCell ref="I43:J43"/>
    <mergeCell ref="G54:H54"/>
    <mergeCell ref="I54:J54"/>
    <mergeCell ref="I53:J53"/>
    <mergeCell ref="C37:E37"/>
    <mergeCell ref="G37:H37"/>
    <mergeCell ref="I37:J37"/>
    <mergeCell ref="G38:H38"/>
    <mergeCell ref="G39:H39"/>
    <mergeCell ref="G40:H40"/>
    <mergeCell ref="G43:H43"/>
    <mergeCell ref="G44:H44"/>
    <mergeCell ref="G45:H45"/>
    <mergeCell ref="G52:H52"/>
    <mergeCell ref="G53:H53"/>
    <mergeCell ref="G46:H46"/>
    <mergeCell ref="G47:H47"/>
  </mergeCells>
  <phoneticPr fontId="40" type="noConversion"/>
  <conditionalFormatting sqref="L33">
    <cfRule type="cellIs" dxfId="1" priority="2" operator="greaterThan">
      <formula>$G$33</formula>
    </cfRule>
  </conditionalFormatting>
  <conditionalFormatting sqref="L34">
    <cfRule type="cellIs" dxfId="0" priority="1" operator="greaterThan">
      <formula>$G$34</formula>
    </cfRule>
  </conditionalFormatting>
  <pageMargins left="0.7" right="0.7" top="0.75" bottom="0.75" header="0.3" footer="0.3"/>
  <pageSetup scale="69" orientation="portrait" r:id="rId1"/>
  <headerFooter>
    <oddFooter>&amp;L&amp;F&amp;C&amp;P of &amp;N&amp;R&amp;D</oddFooter>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B54EE2E563CE5644A64388BCEF49F67E" ma:contentTypeVersion="" ma:contentTypeDescription="Create a new document." ma:contentTypeScope="" ma:versionID="6b8e7cc66f4446dafbd245d916a48f84">
  <xsd:schema xmlns:xsd="http://www.w3.org/2001/XMLSchema" xmlns:xs="http://www.w3.org/2001/XMLSchema" xmlns:p="http://schemas.microsoft.com/office/2006/metadata/properties" targetNamespace="http://schemas.microsoft.com/office/2006/metadata/properties" ma:root="true" ma:fieldsID="92287126d8760dd1c24cc5c8bcf06f9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363E24C-876B-4251-8FA5-B926AF310030}">
  <ds:schemaRefs>
    <ds:schemaRef ds:uri="http://schemas.microsoft.com/sharepoint/v3/contenttype/forms"/>
  </ds:schemaRefs>
</ds:datastoreItem>
</file>

<file path=customXml/itemProps2.xml><?xml version="1.0" encoding="utf-8"?>
<ds:datastoreItem xmlns:ds="http://schemas.openxmlformats.org/officeDocument/2006/customXml" ds:itemID="{A930C972-E014-4F99-81BC-94B060FA29E9}">
  <ds:schemaRefs>
    <ds:schemaRef ds:uri="http://schemas.microsoft.com/office/infopath/2007/PartnerControls"/>
    <ds:schemaRef ds:uri="http://purl.org/dc/elements/1.1/"/>
    <ds:schemaRef ds:uri="http://schemas.microsoft.com/office/2006/metadata/properties"/>
    <ds:schemaRef ds:uri="http://schemas.microsoft.com/office/2006/documentManagement/types"/>
    <ds:schemaRef ds:uri="http://purl.org/dc/terms/"/>
    <ds:schemaRef ds:uri="http://schemas.openxmlformats.org/package/2006/metadata/core-properties"/>
    <ds:schemaRef ds:uri="http://purl.org/dc/dcmitype/"/>
    <ds:schemaRef ds:uri="http://www.w3.org/XML/1998/namespace"/>
  </ds:schemaRefs>
</ds:datastoreItem>
</file>

<file path=customXml/itemProps3.xml><?xml version="1.0" encoding="utf-8"?>
<ds:datastoreItem xmlns:ds="http://schemas.openxmlformats.org/officeDocument/2006/customXml" ds:itemID="{925644B0-199C-4C6B-8141-CC9A6EFBC71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Metadata/LabelInfo.xml><?xml version="1.0" encoding="utf-8"?>
<clbl:labelList xmlns:clbl="http://schemas.microsoft.com/office/2020/mipLabelMetadata">
  <clbl:label id="{50f8fcc4-94d8-4f07-84eb-36ed57c7c8a2}" enabled="0" method="" siteId="{50f8fcc4-94d8-4f07-84eb-36ed57c7c8a2}" removed="1"/>
  <clbl:label id="{621b0a64-1740-43cc-8d88-4540d3487556}" enabled="0" method="" siteId="{621b0a64-1740-43cc-8d88-4540d348755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36</vt:i4>
      </vt:variant>
    </vt:vector>
  </HeadingPairs>
  <TitlesOfParts>
    <vt:vector size="41" baseType="lpstr">
      <vt:lpstr>Instruction Page</vt:lpstr>
      <vt:lpstr>1.0 De Minimis Request</vt:lpstr>
      <vt:lpstr>2.0 Agency Furnished Materials</vt:lpstr>
      <vt:lpstr>3.0 De Minimis Calculations </vt:lpstr>
      <vt:lpstr>4.0 Results Page</vt:lpstr>
      <vt:lpstr>AFM</vt:lpstr>
      <vt:lpstr>Agncy_Furn_Matrl</vt:lpstr>
      <vt:lpstr>Calc_NC</vt:lpstr>
      <vt:lpstr>Fed_Cont_No</vt:lpstr>
      <vt:lpstr>I_or_S_Waiver</vt:lpstr>
      <vt:lpstr>IS_No_Crt</vt:lpstr>
      <vt:lpstr>LPA_Name</vt:lpstr>
      <vt:lpstr>LPA_Proj_No</vt:lpstr>
      <vt:lpstr>LPA_RE_Name</vt:lpstr>
      <vt:lpstr>MP_CM</vt:lpstr>
      <vt:lpstr>MP_CM_Waiver</vt:lpstr>
      <vt:lpstr>MPCM_No_Crt</vt:lpstr>
      <vt:lpstr>Prime_Cont</vt:lpstr>
      <vt:lpstr>Prime_Cont_Rep</vt:lpstr>
      <vt:lpstr>'1.0 De Minimis Request'!Print_Area</vt:lpstr>
      <vt:lpstr>'2.0 Agency Furnished Materials'!Print_Area</vt:lpstr>
      <vt:lpstr>'3.0 De Minimis Calculations '!Print_Area</vt:lpstr>
      <vt:lpstr>'4.0 Results Page'!Print_Area</vt:lpstr>
      <vt:lpstr>'Instruction Page'!Print_Area</vt:lpstr>
      <vt:lpstr>Prm_Cont_Sig</vt:lpstr>
      <vt:lpstr>Proj_Descptn</vt:lpstr>
      <vt:lpstr>Proj_Loc</vt:lpstr>
      <vt:lpstr>Proj_Name</vt:lpstr>
      <vt:lpstr>Reqst_Itrtn</vt:lpstr>
      <vt:lpstr>Rqst_Date</vt:lpstr>
      <vt:lpstr>TA_AFM</vt:lpstr>
      <vt:lpstr>TA_PI_CO</vt:lpstr>
      <vt:lpstr>Total_AFM</vt:lpstr>
      <vt:lpstr>Total_AFM_CM</vt:lpstr>
      <vt:lpstr>Total_AFM_I</vt:lpstr>
      <vt:lpstr>Total_AFM_MP</vt:lpstr>
      <vt:lpstr>Total_AFM_S</vt:lpstr>
      <vt:lpstr>Total_CO_Cost</vt:lpstr>
      <vt:lpstr>Total_Con_Cost</vt:lpstr>
      <vt:lpstr>Total_I_S</vt:lpstr>
      <vt:lpstr>Total_I_S_Wvr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Clint Bishop</dc:creator>
  <cp:lastModifiedBy>Ramos, Michael@DOT</cp:lastModifiedBy>
  <cp:lastPrinted>2026-01-22T01:24:24Z</cp:lastPrinted>
  <dcterms:created xsi:type="dcterms:W3CDTF">2022-09-15T11:20:26Z</dcterms:created>
  <dcterms:modified xsi:type="dcterms:W3CDTF">2026-01-22T01:42:55Z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0x010100B54EE2E563CE5644A64388BCEF49F67E</vt:lpwstr>
  </property>
  <property fmtid="{D5CDD505-2E9C-101B-9397-08002B2CF9AE}" pid="3" name="Folder_Number">
    <vt:lpwstr/>
  </property>
  <property fmtid="{D5CDD505-2E9C-101B-9397-08002B2CF9AE}" pid="4" name="Folder_Code">
    <vt:lpwstr/>
  </property>
  <property fmtid="{D5CDD505-2E9C-101B-9397-08002B2CF9AE}" pid="5" name="Folder_Name">
    <vt:lpwstr/>
  </property>
  <property fmtid="{D5CDD505-2E9C-101B-9397-08002B2CF9AE}" pid="6" name="Folder_Description">
    <vt:lpwstr/>
  </property>
  <property fmtid="{D5CDD505-2E9C-101B-9397-08002B2CF9AE}" pid="7" name="/Folder_Name/">
    <vt:lpwstr/>
  </property>
  <property fmtid="{D5CDD505-2E9C-101B-9397-08002B2CF9AE}" pid="8" name="/Folder_Description/">
    <vt:lpwstr/>
  </property>
  <property fmtid="{D5CDD505-2E9C-101B-9397-08002B2CF9AE}" pid="9" name="Folder_Version">
    <vt:lpwstr/>
  </property>
  <property fmtid="{D5CDD505-2E9C-101B-9397-08002B2CF9AE}" pid="10" name="Folder_VersionSeq">
    <vt:lpwstr/>
  </property>
  <property fmtid="{D5CDD505-2E9C-101B-9397-08002B2CF9AE}" pid="11" name="Folder_Manager">
    <vt:lpwstr/>
  </property>
  <property fmtid="{D5CDD505-2E9C-101B-9397-08002B2CF9AE}" pid="12" name="Folder_ManagerDesc">
    <vt:lpwstr/>
  </property>
  <property fmtid="{D5CDD505-2E9C-101B-9397-08002B2CF9AE}" pid="13" name="Folder_Storage">
    <vt:lpwstr/>
  </property>
  <property fmtid="{D5CDD505-2E9C-101B-9397-08002B2CF9AE}" pid="14" name="Folder_StorageDesc">
    <vt:lpwstr/>
  </property>
  <property fmtid="{D5CDD505-2E9C-101B-9397-08002B2CF9AE}" pid="15" name="Folder_Creator">
    <vt:lpwstr/>
  </property>
  <property fmtid="{D5CDD505-2E9C-101B-9397-08002B2CF9AE}" pid="16" name="Folder_CreatorDesc">
    <vt:lpwstr/>
  </property>
  <property fmtid="{D5CDD505-2E9C-101B-9397-08002B2CF9AE}" pid="17" name="Folder_CreateDate">
    <vt:lpwstr/>
  </property>
  <property fmtid="{D5CDD505-2E9C-101B-9397-08002B2CF9AE}" pid="18" name="Folder_Updater">
    <vt:lpwstr/>
  </property>
  <property fmtid="{D5CDD505-2E9C-101B-9397-08002B2CF9AE}" pid="19" name="Folder_UpdaterDesc">
    <vt:lpwstr/>
  </property>
  <property fmtid="{D5CDD505-2E9C-101B-9397-08002B2CF9AE}" pid="20" name="Folder_UpdateDate">
    <vt:lpwstr/>
  </property>
  <property fmtid="{D5CDD505-2E9C-101B-9397-08002B2CF9AE}" pid="21" name="Document_Number">
    <vt:lpwstr/>
  </property>
  <property fmtid="{D5CDD505-2E9C-101B-9397-08002B2CF9AE}" pid="22" name="Document_Name">
    <vt:lpwstr/>
  </property>
  <property fmtid="{D5CDD505-2E9C-101B-9397-08002B2CF9AE}" pid="23" name="Document_FileName">
    <vt:lpwstr/>
  </property>
  <property fmtid="{D5CDD505-2E9C-101B-9397-08002B2CF9AE}" pid="24" name="Document_Version">
    <vt:lpwstr/>
  </property>
  <property fmtid="{D5CDD505-2E9C-101B-9397-08002B2CF9AE}" pid="25" name="Document_VersionSeq">
    <vt:lpwstr/>
  </property>
  <property fmtid="{D5CDD505-2E9C-101B-9397-08002B2CF9AE}" pid="26" name="Document_Creator">
    <vt:lpwstr/>
  </property>
  <property fmtid="{D5CDD505-2E9C-101B-9397-08002B2CF9AE}" pid="27" name="Document_CreatorDesc">
    <vt:lpwstr/>
  </property>
  <property fmtid="{D5CDD505-2E9C-101B-9397-08002B2CF9AE}" pid="28" name="Document_CreateDate">
    <vt:lpwstr/>
  </property>
  <property fmtid="{D5CDD505-2E9C-101B-9397-08002B2CF9AE}" pid="29" name="Document_Updater">
    <vt:lpwstr/>
  </property>
  <property fmtid="{D5CDD505-2E9C-101B-9397-08002B2CF9AE}" pid="30" name="Document_UpdaterDesc">
    <vt:lpwstr/>
  </property>
  <property fmtid="{D5CDD505-2E9C-101B-9397-08002B2CF9AE}" pid="31" name="Document_UpdateDate">
    <vt:lpwstr/>
  </property>
  <property fmtid="{D5CDD505-2E9C-101B-9397-08002B2CF9AE}" pid="32" name="Document_Size">
    <vt:lpwstr/>
  </property>
  <property fmtid="{D5CDD505-2E9C-101B-9397-08002B2CF9AE}" pid="33" name="Document_Storage">
    <vt:lpwstr/>
  </property>
  <property fmtid="{D5CDD505-2E9C-101B-9397-08002B2CF9AE}" pid="34" name="Document_StorageDesc">
    <vt:lpwstr/>
  </property>
  <property fmtid="{D5CDD505-2E9C-101B-9397-08002B2CF9AE}" pid="35" name="Document_Department">
    <vt:lpwstr/>
  </property>
  <property fmtid="{D5CDD505-2E9C-101B-9397-08002B2CF9AE}" pid="36" name="Document_DepartmentDesc">
    <vt:lpwstr/>
  </property>
</Properties>
</file>