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Office of Resource Management\Subvention Management\Monthly Balance Reports\FY 25-26\Monthly Folders\September 2026\Monthly Activity Reports\"/>
    </mc:Choice>
  </mc:AlternateContent>
  <xr:revisionPtr revIDLastSave="0" documentId="13_ncr:1_{8FB7CACB-09AA-4C37-9C62-D080FEB289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utte" sheetId="1" r:id="rId1"/>
  </sheets>
  <externalReferences>
    <externalReference r:id="rId2"/>
  </externalReferences>
  <definedNames>
    <definedName name="_xlnm.Print_Area" localSheetId="0">Butte!$A$1:$L$54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23" i="1" l="1"/>
  <c r="L47" i="1" l="1"/>
  <c r="L40" i="1"/>
  <c r="K40" i="1"/>
  <c r="J40" i="1"/>
  <c r="F13" i="1"/>
  <c r="F4" i="1"/>
  <c r="L23" i="1"/>
  <c r="F3" i="1" l="1"/>
  <c r="K23" i="1" l="1"/>
  <c r="F52" i="1" l="1"/>
  <c r="K47" i="1" l="1"/>
  <c r="K50" i="1" s="1"/>
  <c r="K52" i="1" l="1"/>
  <c r="J47" i="1"/>
  <c r="J50" i="1" l="1"/>
  <c r="J52" i="1" s="1"/>
  <c r="L50" i="1"/>
  <c r="L52" i="1" s="1"/>
</calcChain>
</file>

<file path=xl/sharedStrings.xml><?xml version="1.0" encoding="utf-8"?>
<sst xmlns="http://schemas.openxmlformats.org/spreadsheetml/2006/main" count="112" uniqueCount="71">
  <si>
    <t>Date of</t>
  </si>
  <si>
    <t>District</t>
  </si>
  <si>
    <t>MPO/RTPA</t>
  </si>
  <si>
    <t>Transaction</t>
  </si>
  <si>
    <t>Project #</t>
  </si>
  <si>
    <t>Location</t>
  </si>
  <si>
    <t>Code</t>
  </si>
  <si>
    <t>CMAQ</t>
  </si>
  <si>
    <t>(AB 1012 Report Unobligated Balance)</t>
  </si>
  <si>
    <t>Appn</t>
  </si>
  <si>
    <t>Local Agency</t>
  </si>
  <si>
    <t>03</t>
  </si>
  <si>
    <t>Transfers/Exchanges (includes FTAs)</t>
  </si>
  <si>
    <t>County</t>
  </si>
  <si>
    <t>Description</t>
  </si>
  <si>
    <t>Butte County Association of Governments</t>
  </si>
  <si>
    <t>Obligations</t>
  </si>
  <si>
    <t xml:space="preserve">Beginning Balance as of: </t>
  </si>
  <si>
    <t xml:space="preserve">Activities/Adjustments </t>
  </si>
  <si>
    <t>Monthly Activity Report</t>
  </si>
  <si>
    <t xml:space="preserve">   Subtotal Obligations </t>
  </si>
  <si>
    <t xml:space="preserve">   Subtotal Transfers/Exchanges </t>
  </si>
  <si>
    <t>Total Beginning Balance and Apportionments</t>
  </si>
  <si>
    <t>Total Activities/Adjustments (includes obligations, transfers, and exchanges)</t>
  </si>
  <si>
    <t xml:space="preserve">No Transfers/Exchanges </t>
  </si>
  <si>
    <t>Apportionment Adjustments</t>
  </si>
  <si>
    <t>Ending Balance as of:
(total beginning balance and apportionments less total activities/adjustments)</t>
  </si>
  <si>
    <t>Urban</t>
  </si>
  <si>
    <t>Any Area</t>
  </si>
  <si>
    <t>STBGP</t>
  </si>
  <si>
    <t>RSTP /</t>
  </si>
  <si>
    <t>Y400</t>
  </si>
  <si>
    <t xml:space="preserve">THE PROJECT WILL CONSTRUCT A GRADE SEPARATED, CLASS I, BIKE-PED FACILITY ALONG </t>
  </si>
  <si>
    <t xml:space="preserve">OLIVER CURVE COMMUNITY PATHWAY PROJECT. ON OLIVER ROAD BETWEEN SKYWAY AND VALLEY VIEW ROAD. DISTANCE IS APPROXIMATELY 0.4 </t>
  </si>
  <si>
    <t>PARADISE</t>
  </si>
  <si>
    <t>09/04/2026</t>
  </si>
  <si>
    <t>Butte</t>
  </si>
  <si>
    <t xml:space="preserve">ORO DAM BOULEVARD/ORANGE AVENUE/ACACIA AVENUE ROUNDABOUT PROJECT. REPLACE </t>
  </si>
  <si>
    <t>IN OROVILLE, ORO DAM BOULEVARD/ORANGE AVENUE/ACACIA AVENUE INTERSECTION</t>
  </si>
  <si>
    <t>OROVILLE</t>
  </si>
  <si>
    <t>09/08/2026</t>
  </si>
  <si>
    <t xml:space="preserve">INSTALL CLASS II BIKE LANES, CLOSE SIDEWALK GAPS, CLASS I MULTIUSE PATH, </t>
  </si>
  <si>
    <t>IN OROVILLE, LINCOLN STREET, ORO DAM BOULEVARD TO MYERS STREET:</t>
  </si>
  <si>
    <t xml:space="preserve">FAIRVIEW GAP CLOSURE (FAIRVIEW GAP CLOSURE PEDESTRIAN IMPROVEMENT IN GRIDLEY. </t>
  </si>
  <si>
    <t>ALONG FAIRVIEW DRIVE NEAR E GRIDLEY RD AND E HAZEL ST.</t>
  </si>
  <si>
    <t>GRIDLEY</t>
  </si>
  <si>
    <t xml:space="preserve">CHERRY STREET SIDEWALK IMPROVEMENTS . THE PROPOSED PROJECT AIMS TO CONSTRUCT </t>
  </si>
  <si>
    <t>CHERRY STREET, GRIDLEY CA FROM HASKELL ST TO HIGHWAY 99 AND WRAPPING AROUND THE CORNERS FOR CONNECTIVITY</t>
  </si>
  <si>
    <t xml:space="preserve">MICROMOBILITY SAFETY VIDEO CAMPAIGN, THE PROJECT IS A NON-INFRASTRUCTURE </t>
  </si>
  <si>
    <t>IN THE CITY OF CHICO AND SURROUNDING BUTTE COUNTY REGION,</t>
  </si>
  <si>
    <t>CHICO</t>
  </si>
  <si>
    <t xml:space="preserve">GARNER LANE AND ESPLANADE ROUNDABOUT  OPERATIONAL AND SIGHT DISTANCE SAFETY </t>
  </si>
  <si>
    <t>INTERSECTION OF GARNER LANE AND THE ESPLANADE.</t>
  </si>
  <si>
    <t xml:space="preserve">SR99/COHASSET ROAD OPERATIONAL IMPROVEMENTS PROJECT. WORK ALSO INCLUDES </t>
  </si>
  <si>
    <t xml:space="preserve">INTERSECTION OF SOUTHBOUND STATE ROUTE 99 AND COHASSET ROAD. CONSTRUCT A DIRECT ON-RAMP FROM EASTBOUND COHASSET ROAD ONTO </t>
  </si>
  <si>
    <t xml:space="preserve">FULL DEPTH RECLAMATION WITH CEMENT (FDR-C) ON LINCOLN BLVD FROM THE BRIDGE TO </t>
  </si>
  <si>
    <t>LINCOLN BLVD FROM THE BRIDGE AT STANLEY DR. TO MONTE VISTA AVE.</t>
  </si>
  <si>
    <t>BUTTE</t>
  </si>
  <si>
    <t>09/11/2026</t>
  </si>
  <si>
    <t xml:space="preserve">UPGRADE CURB, GUTTER, AND SIDEWALK TO 5-FOOT WIDTHS TO ACHIEVE ADA COMPLIANCE </t>
  </si>
  <si>
    <t xml:space="preserve">AUTREY LANE FROM MONTE VISTA AVENUE TO THE END OF THE ROAD AND ALONG VIA CANELA AVE FROM AUTREY LANE TO GOLDEN HILLS </t>
  </si>
  <si>
    <t>CML-5912(148)</t>
  </si>
  <si>
    <t>CML-5912(149)</t>
  </si>
  <si>
    <t>CML-5037(050)</t>
  </si>
  <si>
    <t>CML-5037(051)</t>
  </si>
  <si>
    <t>CML-5037(052)</t>
  </si>
  <si>
    <t>CML-5140(009)</t>
  </si>
  <si>
    <t>CML-5140(010)</t>
  </si>
  <si>
    <t>CML-5142(038)</t>
  </si>
  <si>
    <t>CML-5142(039)</t>
  </si>
  <si>
    <t>CML-5425(044)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</si>
</sst>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mm/dd/yy;@"/>
    <numFmt numFmtId="165" formatCode="[$-409]mmmm\ d\,\ yyyy;@"/>
  </numFmts>
  <fonts count="8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z val="10"/>
      <color rgb="FF000000"/>
      <name val="SansSerif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38" fontId="0" fillId="0" borderId="0"/>
    <xf numFmtId="43" fontId="1" fillId="0" borderId="0" applyFont="0" applyFill="0" applyBorder="0" applyAlignment="0" applyProtection="0"/>
    <xf numFmtId="0" fontId="4" fillId="0" borderId="0"/>
  </cellStyleXfs>
  <cellXfs count="110">
    <xf numFmtId="38" fontId="0" fillId="0" borderId="0" xfId="0"/>
    <xf numFmtId="38" fontId="2" fillId="0" borderId="0" xfId="0" applyFont="1"/>
    <xf numFmtId="38" fontId="2" fillId="2" borderId="1" xfId="0" applyFont="1" applyFill="1" applyBorder="1" applyAlignment="1">
      <alignment wrapText="1"/>
    </xf>
    <xf numFmtId="0" fontId="2" fillId="3" borderId="3" xfId="1" applyNumberFormat="1" applyFont="1" applyFill="1" applyBorder="1" applyAlignment="1" applyProtection="1">
      <alignment horizontal="center"/>
    </xf>
    <xf numFmtId="0" fontId="2" fillId="3" borderId="4" xfId="1" applyNumberFormat="1" applyFont="1" applyFill="1" applyBorder="1" applyAlignment="1" applyProtection="1">
      <alignment horizontal="center"/>
    </xf>
    <xf numFmtId="0" fontId="2" fillId="3" borderId="5" xfId="1" applyNumberFormat="1" applyFont="1" applyFill="1" applyBorder="1" applyAlignment="1" applyProtection="1">
      <alignment horizontal="center"/>
    </xf>
    <xf numFmtId="0" fontId="2" fillId="3" borderId="6" xfId="1" applyNumberFormat="1" applyFont="1" applyFill="1" applyBorder="1" applyAlignment="1" applyProtection="1">
      <alignment horizontal="center"/>
    </xf>
    <xf numFmtId="38" fontId="2" fillId="3" borderId="1" xfId="0" applyFont="1" applyFill="1" applyBorder="1" applyAlignment="1">
      <alignment vertical="top" wrapText="1"/>
    </xf>
    <xf numFmtId="38" fontId="3" fillId="0" borderId="0" xfId="0" applyFont="1"/>
    <xf numFmtId="38" fontId="3" fillId="0" borderId="2" xfId="0" applyFont="1" applyBorder="1"/>
    <xf numFmtId="38" fontId="3" fillId="0" borderId="8" xfId="0" applyFont="1" applyBorder="1"/>
    <xf numFmtId="0" fontId="3" fillId="0" borderId="2" xfId="0" applyNumberFormat="1" applyFont="1" applyBorder="1" applyAlignment="1">
      <alignment horizontal="left"/>
    </xf>
    <xf numFmtId="0" fontId="3" fillId="0" borderId="2" xfId="0" applyNumberFormat="1" applyFont="1" applyBorder="1"/>
    <xf numFmtId="164" fontId="3" fillId="0" borderId="0" xfId="0" applyNumberFormat="1" applyFont="1" applyAlignment="1">
      <alignment horizontal="left"/>
    </xf>
    <xf numFmtId="0" fontId="3" fillId="0" borderId="10" xfId="0" applyNumberFormat="1" applyFont="1" applyBorder="1"/>
    <xf numFmtId="0" fontId="3" fillId="0" borderId="11" xfId="0" applyNumberFormat="1" applyFont="1" applyBorder="1"/>
    <xf numFmtId="0" fontId="3" fillId="0" borderId="0" xfId="0" applyNumberFormat="1" applyFont="1"/>
    <xf numFmtId="0" fontId="3" fillId="0" borderId="8" xfId="0" applyNumberFormat="1" applyFont="1" applyBorder="1"/>
    <xf numFmtId="0" fontId="3" fillId="0" borderId="0" xfId="1" applyNumberFormat="1" applyFont="1" applyFill="1" applyBorder="1" applyAlignment="1" applyProtection="1"/>
    <xf numFmtId="0" fontId="3" fillId="0" borderId="8" xfId="1" applyNumberFormat="1" applyFont="1" applyFill="1" applyBorder="1" applyAlignment="1" applyProtection="1"/>
    <xf numFmtId="0" fontId="3" fillId="0" borderId="2" xfId="1" applyNumberFormat="1" applyFont="1" applyFill="1" applyBorder="1" applyAlignment="1" applyProtection="1"/>
    <xf numFmtId="49" fontId="3" fillId="0" borderId="0" xfId="1" applyNumberFormat="1" applyFont="1" applyFill="1" applyBorder="1" applyAlignment="1" applyProtection="1"/>
    <xf numFmtId="0" fontId="3" fillId="0" borderId="7" xfId="0" applyNumberFormat="1" applyFont="1" applyBorder="1"/>
    <xf numFmtId="38" fontId="3" fillId="2" borderId="10" xfId="0" applyFont="1" applyFill="1" applyBorder="1"/>
    <xf numFmtId="38" fontId="3" fillId="0" borderId="4" xfId="0" applyFont="1" applyBorder="1"/>
    <xf numFmtId="38" fontId="3" fillId="0" borderId="12" xfId="0" applyFont="1" applyBorder="1"/>
    <xf numFmtId="0" fontId="0" fillId="0" borderId="2" xfId="0" applyNumberFormat="1" applyBorder="1"/>
    <xf numFmtId="0" fontId="0" fillId="0" borderId="8" xfId="0" applyNumberFormat="1" applyBorder="1"/>
    <xf numFmtId="38" fontId="0" fillId="0" borderId="0" xfId="0" applyAlignment="1">
      <alignment horizontal="left"/>
    </xf>
    <xf numFmtId="49" fontId="3" fillId="0" borderId="12" xfId="0" applyNumberFormat="1" applyFont="1" applyBorder="1" applyAlignment="1">
      <alignment horizontal="left"/>
    </xf>
    <xf numFmtId="0" fontId="3" fillId="0" borderId="0" xfId="0" applyNumberFormat="1" applyFont="1" applyAlignment="1">
      <alignment horizontal="left"/>
    </xf>
    <xf numFmtId="49" fontId="3" fillId="0" borderId="12" xfId="1" applyNumberFormat="1" applyFont="1" applyFill="1" applyBorder="1" applyAlignment="1" applyProtection="1"/>
    <xf numFmtId="38" fontId="3" fillId="0" borderId="13" xfId="0" applyFont="1" applyBorder="1"/>
    <xf numFmtId="43" fontId="2" fillId="3" borderId="14" xfId="1" applyFont="1" applyFill="1" applyBorder="1" applyAlignment="1">
      <alignment horizontal="center"/>
    </xf>
    <xf numFmtId="0" fontId="3" fillId="3" borderId="3" xfId="1" applyNumberFormat="1" applyFont="1" applyFill="1" applyBorder="1" applyAlignment="1" applyProtection="1">
      <alignment horizontal="center"/>
    </xf>
    <xf numFmtId="38" fontId="3" fillId="0" borderId="0" xfId="0" applyFont="1" applyAlignment="1">
      <alignment horizontal="center"/>
    </xf>
    <xf numFmtId="0" fontId="2" fillId="3" borderId="13" xfId="1" applyNumberFormat="1" applyFont="1" applyFill="1" applyBorder="1" applyAlignment="1" applyProtection="1">
      <alignment horizontal="center"/>
    </xf>
    <xf numFmtId="38" fontId="1" fillId="0" borderId="0" xfId="0" applyFont="1"/>
    <xf numFmtId="0" fontId="1" fillId="0" borderId="0" xfId="1" applyNumberFormat="1" applyFont="1" applyFill="1" applyBorder="1" applyAlignment="1" applyProtection="1">
      <alignment horizontal="center"/>
    </xf>
    <xf numFmtId="38" fontId="5" fillId="0" borderId="0" xfId="0" applyFont="1"/>
    <xf numFmtId="0" fontId="2" fillId="0" borderId="1" xfId="0" applyNumberFormat="1" applyFont="1" applyBorder="1"/>
    <xf numFmtId="38" fontId="3" fillId="3" borderId="6" xfId="1" applyNumberFormat="1" applyFont="1" applyFill="1" applyBorder="1" applyAlignment="1" applyProtection="1">
      <alignment horizontal="center"/>
    </xf>
    <xf numFmtId="38" fontId="2" fillId="3" borderId="5" xfId="1" applyNumberFormat="1" applyFont="1" applyFill="1" applyBorder="1" applyAlignment="1" applyProtection="1">
      <alignment horizontal="center"/>
    </xf>
    <xf numFmtId="38" fontId="3" fillId="0" borderId="9" xfId="0" applyFont="1" applyBorder="1"/>
    <xf numFmtId="38" fontId="2" fillId="2" borderId="10" xfId="0" applyFont="1" applyFill="1" applyBorder="1"/>
    <xf numFmtId="38" fontId="2" fillId="2" borderId="11" xfId="0" applyFont="1" applyFill="1" applyBorder="1"/>
    <xf numFmtId="38" fontId="2" fillId="0" borderId="10" xfId="0" applyFont="1" applyBorder="1"/>
    <xf numFmtId="38" fontId="3" fillId="0" borderId="2" xfId="1" applyNumberFormat="1" applyFont="1" applyFill="1" applyBorder="1" applyAlignment="1" applyProtection="1"/>
    <xf numFmtId="38" fontId="3" fillId="0" borderId="8" xfId="1" applyNumberFormat="1" applyFont="1" applyFill="1" applyBorder="1" applyAlignment="1" applyProtection="1"/>
    <xf numFmtId="38" fontId="2" fillId="0" borderId="11" xfId="0" applyFont="1" applyBorder="1"/>
    <xf numFmtId="38" fontId="3" fillId="0" borderId="7" xfId="0" applyFont="1" applyBorder="1"/>
    <xf numFmtId="38" fontId="3" fillId="0" borderId="5" xfId="0" applyFont="1" applyBorder="1"/>
    <xf numFmtId="0" fontId="3" fillId="0" borderId="8" xfId="0" applyNumberFormat="1" applyFont="1" applyBorder="1" applyAlignment="1">
      <alignment wrapText="1"/>
    </xf>
    <xf numFmtId="17" fontId="3" fillId="0" borderId="8" xfId="0" applyNumberFormat="1" applyFont="1" applyBorder="1"/>
    <xf numFmtId="38" fontId="3" fillId="2" borderId="1" xfId="0" applyFont="1" applyFill="1" applyBorder="1"/>
    <xf numFmtId="38" fontId="3" fillId="3" borderId="1" xfId="0" applyFont="1" applyFill="1" applyBorder="1"/>
    <xf numFmtId="38" fontId="2" fillId="2" borderId="11" xfId="0" applyFont="1" applyFill="1" applyBorder="1" applyAlignment="1">
      <alignment horizontal="center"/>
    </xf>
    <xf numFmtId="38" fontId="2" fillId="2" borderId="10" xfId="0" applyFont="1" applyFill="1" applyBorder="1" applyAlignment="1">
      <alignment horizontal="center"/>
    </xf>
    <xf numFmtId="0" fontId="2" fillId="3" borderId="3" xfId="1" applyNumberFormat="1" applyFont="1" applyFill="1" applyBorder="1" applyAlignment="1" applyProtection="1">
      <alignment horizontal="center" wrapText="1"/>
    </xf>
    <xf numFmtId="0" fontId="2" fillId="3" borderId="4" xfId="1" applyNumberFormat="1" applyFont="1" applyFill="1" applyBorder="1" applyAlignment="1" applyProtection="1">
      <alignment horizontal="center" wrapText="1"/>
    </xf>
    <xf numFmtId="38" fontId="1" fillId="0" borderId="0" xfId="0" applyFont="1" applyAlignment="1">
      <alignment wrapText="1"/>
    </xf>
    <xf numFmtId="0" fontId="1" fillId="0" borderId="0" xfId="0" applyNumberFormat="1" applyFont="1" applyAlignment="1">
      <alignment horizontal="left" wrapText="1"/>
    </xf>
    <xf numFmtId="0" fontId="1" fillId="0" borderId="0" xfId="0" applyNumberFormat="1" applyFont="1" applyAlignment="1">
      <alignment wrapText="1"/>
    </xf>
    <xf numFmtId="38" fontId="2" fillId="2" borderId="11" xfId="0" applyFont="1" applyFill="1" applyBorder="1" applyAlignment="1">
      <alignment horizontal="center" wrapText="1"/>
    </xf>
    <xf numFmtId="0" fontId="3" fillId="0" borderId="11" xfId="0" applyNumberFormat="1" applyFont="1" applyBorder="1" applyAlignment="1">
      <alignment wrapText="1"/>
    </xf>
    <xf numFmtId="0" fontId="0" fillId="0" borderId="8" xfId="0" applyNumberFormat="1" applyBorder="1" applyAlignment="1">
      <alignment wrapText="1"/>
    </xf>
    <xf numFmtId="0" fontId="3" fillId="0" borderId="8" xfId="1" applyNumberFormat="1" applyFont="1" applyFill="1" applyBorder="1" applyAlignment="1" applyProtection="1">
      <alignment wrapText="1"/>
    </xf>
    <xf numFmtId="0" fontId="3" fillId="0" borderId="0" xfId="0" applyNumberFormat="1" applyFont="1" applyAlignment="1">
      <alignment wrapText="1"/>
    </xf>
    <xf numFmtId="38" fontId="3" fillId="0" borderId="0" xfId="0" applyFont="1" applyAlignment="1">
      <alignment wrapText="1"/>
    </xf>
    <xf numFmtId="38" fontId="3" fillId="2" borderId="1" xfId="0" applyFont="1" applyFill="1" applyBorder="1" applyAlignment="1">
      <alignment wrapText="1"/>
    </xf>
    <xf numFmtId="38" fontId="3" fillId="3" borderId="1" xfId="0" applyFont="1" applyFill="1" applyBorder="1" applyAlignment="1">
      <alignment wrapText="1"/>
    </xf>
    <xf numFmtId="0" fontId="0" fillId="0" borderId="8" xfId="1" applyNumberFormat="1" applyFont="1" applyFill="1" applyBorder="1" applyAlignment="1" applyProtection="1"/>
    <xf numFmtId="0" fontId="0" fillId="0" borderId="0" xfId="1" applyNumberFormat="1" applyFont="1" applyFill="1" applyBorder="1" applyAlignment="1" applyProtection="1">
      <alignment horizontal="center"/>
    </xf>
    <xf numFmtId="49" fontId="1" fillId="0" borderId="12" xfId="0" applyNumberFormat="1" applyFont="1" applyBorder="1" applyAlignment="1">
      <alignment horizontal="left"/>
    </xf>
    <xf numFmtId="0" fontId="1" fillId="0" borderId="0" xfId="0" applyNumberFormat="1" applyFont="1"/>
    <xf numFmtId="49" fontId="1" fillId="0" borderId="0" xfId="0" quotePrefix="1" applyNumberFormat="1" applyFont="1"/>
    <xf numFmtId="0" fontId="1" fillId="0" borderId="2" xfId="0" applyNumberFormat="1" applyFont="1" applyBorder="1"/>
    <xf numFmtId="38" fontId="1" fillId="0" borderId="2" xfId="0" applyFont="1" applyBorder="1"/>
    <xf numFmtId="43" fontId="2" fillId="3" borderId="12" xfId="1" applyFont="1" applyFill="1" applyBorder="1" applyAlignment="1">
      <alignment horizontal="center"/>
    </xf>
    <xf numFmtId="0" fontId="2" fillId="3" borderId="0" xfId="1" applyNumberFormat="1" applyFont="1" applyFill="1" applyBorder="1" applyAlignment="1" applyProtection="1">
      <alignment horizontal="center"/>
    </xf>
    <xf numFmtId="0" fontId="3" fillId="3" borderId="0" xfId="1" applyNumberFormat="1" applyFont="1" applyFill="1" applyBorder="1" applyAlignment="1" applyProtection="1">
      <alignment horizontal="center"/>
    </xf>
    <xf numFmtId="0" fontId="2" fillId="3" borderId="0" xfId="1" applyNumberFormat="1" applyFont="1" applyFill="1" applyBorder="1" applyAlignment="1" applyProtection="1">
      <alignment horizontal="center" wrapText="1"/>
    </xf>
    <xf numFmtId="0" fontId="2" fillId="3" borderId="2" xfId="1" applyNumberFormat="1" applyFont="1" applyFill="1" applyBorder="1" applyAlignment="1" applyProtection="1">
      <alignment horizontal="center"/>
    </xf>
    <xf numFmtId="38" fontId="3" fillId="3" borderId="2" xfId="1" applyNumberFormat="1" applyFont="1" applyFill="1" applyBorder="1" applyAlignment="1" applyProtection="1">
      <alignment horizontal="center"/>
    </xf>
    <xf numFmtId="38" fontId="3" fillId="3" borderId="3" xfId="0" applyFont="1" applyFill="1" applyBorder="1"/>
    <xf numFmtId="38" fontId="2" fillId="0" borderId="0" xfId="0" applyFont="1" applyAlignment="1">
      <alignment horizontal="center"/>
    </xf>
    <xf numFmtId="38" fontId="2" fillId="3" borderId="14" xfId="1" applyNumberFormat="1" applyFont="1" applyFill="1" applyBorder="1" applyAlignment="1" applyProtection="1">
      <alignment horizontal="right"/>
    </xf>
    <xf numFmtId="38" fontId="2" fillId="3" borderId="13" xfId="1" applyNumberFormat="1" applyFont="1" applyFill="1" applyBorder="1" applyAlignment="1" applyProtection="1">
      <alignment horizontal="right"/>
    </xf>
    <xf numFmtId="0" fontId="3" fillId="0" borderId="2" xfId="0" applyNumberFormat="1" applyFont="1" applyBorder="1" applyAlignment="1">
      <alignment horizontal="center"/>
    </xf>
    <xf numFmtId="40" fontId="3" fillId="0" borderId="0" xfId="0" applyNumberFormat="1" applyFont="1"/>
    <xf numFmtId="14" fontId="0" fillId="0" borderId="0" xfId="0" quotePrefix="1" applyNumberFormat="1"/>
    <xf numFmtId="0" fontId="0" fillId="0" borderId="8" xfId="1" applyNumberFormat="1" applyFont="1" applyFill="1" applyBorder="1" applyAlignment="1" applyProtection="1">
      <alignment wrapText="1"/>
    </xf>
    <xf numFmtId="38" fontId="3" fillId="0" borderId="3" xfId="0" applyFont="1" applyBorder="1"/>
    <xf numFmtId="38" fontId="3" fillId="0" borderId="4" xfId="0" applyFont="1" applyBorder="1" applyAlignment="1">
      <alignment wrapText="1"/>
    </xf>
    <xf numFmtId="38" fontId="2" fillId="0" borderId="0" xfId="0" applyFont="1" applyAlignment="1">
      <alignment vertical="top" wrapText="1"/>
    </xf>
    <xf numFmtId="38" fontId="2" fillId="0" borderId="3" xfId="0" applyFont="1" applyBorder="1" applyAlignment="1">
      <alignment horizontal="center" vertical="top"/>
    </xf>
    <xf numFmtId="38" fontId="3" fillId="0" borderId="3" xfId="0" applyFont="1" applyBorder="1" applyAlignment="1">
      <alignment wrapText="1"/>
    </xf>
    <xf numFmtId="38" fontId="2" fillId="0" borderId="3" xfId="0" applyFont="1" applyBorder="1"/>
    <xf numFmtId="38" fontId="2" fillId="0" borderId="2" xfId="0" applyFont="1" applyBorder="1"/>
    <xf numFmtId="38" fontId="2" fillId="3" borderId="5" xfId="1" applyNumberFormat="1" applyFont="1" applyFill="1" applyBorder="1" applyAlignment="1" applyProtection="1">
      <alignment horizontal="left"/>
    </xf>
    <xf numFmtId="38" fontId="2" fillId="3" borderId="11" xfId="0" applyFont="1" applyFill="1" applyBorder="1"/>
    <xf numFmtId="38" fontId="2" fillId="3" borderId="10" xfId="0" applyFont="1" applyFill="1" applyBorder="1"/>
    <xf numFmtId="38" fontId="1" fillId="0" borderId="2" xfId="0" applyFont="1" applyBorder="1" applyAlignment="1">
      <alignment horizontal="center" wrapText="1"/>
    </xf>
    <xf numFmtId="165" fontId="2" fillId="0" borderId="0" xfId="0" applyNumberFormat="1" applyFont="1" applyAlignment="1">
      <alignment horizontal="center"/>
    </xf>
    <xf numFmtId="165" fontId="2" fillId="3" borderId="1" xfId="0" applyNumberFormat="1" applyFont="1" applyFill="1" applyBorder="1" applyAlignment="1">
      <alignment horizontal="center" vertical="top"/>
    </xf>
    <xf numFmtId="38" fontId="3" fillId="0" borderId="0" xfId="0" applyFont="1" applyAlignment="1">
      <alignment horizontal="left"/>
    </xf>
    <xf numFmtId="38" fontId="6" fillId="0" borderId="8" xfId="0" applyFont="1" applyBorder="1" applyAlignment="1">
      <alignment horizontal="right" vertical="top"/>
    </xf>
    <xf numFmtId="38" fontId="7" fillId="0" borderId="0" xfId="0" applyFont="1"/>
    <xf numFmtId="38" fontId="1" fillId="0" borderId="2" xfId="0" applyFont="1" applyBorder="1" applyAlignment="1">
      <alignment horizontal="center"/>
    </xf>
    <xf numFmtId="38" fontId="1" fillId="0" borderId="0" xfId="0" applyFont="1" applyAlignment="1">
      <alignment horizontal="left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Office%20of%20Resource%20Management\Subvention%20Management\Monthly%20Balance%20Reports\FY%2025-26\Monthly%20Folders\September%202026\Monthly%20Activity%20Reports\AAATemplateDates.xlsx" TargetMode="External"/><Relationship Id="rId1" Type="http://schemas.openxmlformats.org/officeDocument/2006/relationships/externalLinkPath" Target="AAATemplateDat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"/>
    </sheetNames>
    <sheetDataSet>
      <sheetData sheetId="0">
        <row r="3">
          <cell r="A3" t="str">
            <v>CMAQ and RSTP/STBGP</v>
          </cell>
        </row>
        <row r="4">
          <cell r="A4">
            <v>46295</v>
          </cell>
        </row>
        <row r="12">
          <cell r="F12">
            <v>46265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9"/>
  <sheetViews>
    <sheetView tabSelected="1" zoomScaleNormal="100" workbookViewId="0"/>
  </sheetViews>
  <sheetFormatPr defaultColWidth="8.85546875" defaultRowHeight="12.75"/>
  <cols>
    <col min="1" max="1" width="7.140625" style="8" bestFit="1" customWidth="1"/>
    <col min="2" max="2" width="10.85546875" style="8" bestFit="1" customWidth="1"/>
    <col min="3" max="3" width="7.28515625" style="8" bestFit="1" customWidth="1"/>
    <col min="4" max="4" width="11.5703125" style="8" bestFit="1" customWidth="1"/>
    <col min="5" max="5" width="43" style="8" bestFit="1" customWidth="1"/>
    <col min="6" max="6" width="19.5703125" style="8" customWidth="1"/>
    <col min="7" max="7" width="25.7109375" style="68" customWidth="1"/>
    <col min="8" max="8" width="25.7109375" style="8" customWidth="1"/>
    <col min="9" max="9" width="10.7109375" style="8" customWidth="1"/>
    <col min="10" max="10" width="14.85546875" style="8" bestFit="1" customWidth="1"/>
    <col min="11" max="11" width="12.28515625" style="8" customWidth="1"/>
    <col min="12" max="12" width="13.42578125" style="8" bestFit="1" customWidth="1"/>
    <col min="13" max="16384" width="8.85546875" style="8"/>
  </cols>
  <sheetData>
    <row r="1" spans="1:12">
      <c r="A1" s="85"/>
      <c r="B1" s="85"/>
      <c r="C1" s="85"/>
      <c r="D1" s="85"/>
      <c r="E1" s="85"/>
      <c r="F1" s="85" t="s">
        <v>15</v>
      </c>
      <c r="G1" s="85"/>
      <c r="H1" s="85"/>
      <c r="I1" s="85"/>
      <c r="J1" s="85"/>
      <c r="K1" s="85"/>
      <c r="L1" s="85"/>
    </row>
    <row r="2" spans="1:12">
      <c r="A2" s="85"/>
      <c r="B2" s="85"/>
      <c r="C2" s="85"/>
      <c r="D2" s="85"/>
      <c r="E2" s="85"/>
      <c r="F2" s="85" t="s">
        <v>19</v>
      </c>
      <c r="G2" s="85"/>
      <c r="H2" s="85"/>
      <c r="I2" s="85"/>
      <c r="J2" s="85"/>
      <c r="K2" s="85"/>
      <c r="L2" s="85"/>
    </row>
    <row r="3" spans="1:12">
      <c r="A3" s="85"/>
      <c r="B3" s="85"/>
      <c r="C3" s="85"/>
      <c r="D3" s="85"/>
      <c r="E3" s="85"/>
      <c r="F3" s="85" t="str">
        <f>[1]Template!$A$3</f>
        <v>CMAQ and RSTP/STBGP</v>
      </c>
      <c r="G3" s="85"/>
      <c r="H3" s="85"/>
      <c r="I3" s="85"/>
      <c r="J3" s="85"/>
      <c r="K3" s="85"/>
      <c r="L3" s="85"/>
    </row>
    <row r="4" spans="1:12">
      <c r="A4" s="85"/>
      <c r="B4" s="85"/>
      <c r="C4" s="85"/>
      <c r="D4" s="85"/>
      <c r="E4" s="85"/>
      <c r="F4" s="103">
        <f>[1]Template!$A$4</f>
        <v>46295</v>
      </c>
      <c r="G4" s="85"/>
      <c r="H4" s="85"/>
      <c r="I4" s="85"/>
      <c r="J4" s="85"/>
      <c r="K4" s="85"/>
      <c r="L4" s="85"/>
    </row>
    <row r="7" spans="1:12" s="35" customFormat="1">
      <c r="A7" s="33"/>
      <c r="B7" s="3"/>
      <c r="C7" s="3"/>
      <c r="D7" s="3"/>
      <c r="E7" s="34"/>
      <c r="F7" s="34"/>
      <c r="G7" s="58"/>
      <c r="H7" s="6"/>
      <c r="I7" s="6"/>
      <c r="J7" s="41"/>
      <c r="K7" s="86"/>
      <c r="L7" s="41"/>
    </row>
    <row r="8" spans="1:12" s="35" customFormat="1">
      <c r="A8" s="78"/>
      <c r="B8" s="79"/>
      <c r="C8" s="79"/>
      <c r="D8" s="79" t="s">
        <v>0</v>
      </c>
      <c r="E8" s="80"/>
      <c r="F8" s="80"/>
      <c r="G8" s="81"/>
      <c r="H8" s="82"/>
      <c r="I8" s="82" t="s">
        <v>9</v>
      </c>
      <c r="J8" s="83"/>
      <c r="K8" s="87" t="s">
        <v>30</v>
      </c>
      <c r="L8" s="99" t="s">
        <v>29</v>
      </c>
    </row>
    <row r="9" spans="1:12" s="35" customFormat="1">
      <c r="A9" s="36" t="s">
        <v>1</v>
      </c>
      <c r="B9" s="4" t="s">
        <v>2</v>
      </c>
      <c r="C9" s="4" t="s">
        <v>13</v>
      </c>
      <c r="D9" s="4" t="s">
        <v>3</v>
      </c>
      <c r="E9" s="4" t="s">
        <v>10</v>
      </c>
      <c r="F9" s="4"/>
      <c r="G9" s="59"/>
      <c r="H9" s="5"/>
      <c r="I9" s="5" t="s">
        <v>6</v>
      </c>
      <c r="J9" s="42" t="s">
        <v>7</v>
      </c>
      <c r="K9" s="42" t="s">
        <v>27</v>
      </c>
      <c r="L9" s="42" t="s">
        <v>28</v>
      </c>
    </row>
    <row r="10" spans="1:12">
      <c r="A10" s="25"/>
      <c r="F10" s="37"/>
      <c r="G10" s="60"/>
      <c r="H10" s="9"/>
      <c r="I10" s="9"/>
      <c r="J10" s="9"/>
      <c r="K10" s="9"/>
      <c r="L10" s="43"/>
    </row>
    <row r="11" spans="1:12">
      <c r="A11" s="29" t="s">
        <v>11</v>
      </c>
      <c r="B11" s="30">
        <v>6092</v>
      </c>
      <c r="C11" s="30"/>
      <c r="E11" s="1" t="s">
        <v>15</v>
      </c>
      <c r="F11" s="37"/>
      <c r="G11" s="61"/>
      <c r="H11" s="11"/>
      <c r="I11" s="9"/>
      <c r="J11" s="9"/>
      <c r="K11" s="9"/>
      <c r="L11" s="10"/>
    </row>
    <row r="12" spans="1:12">
      <c r="A12" s="29"/>
      <c r="B12" s="30"/>
      <c r="C12" s="30"/>
      <c r="E12" s="1"/>
      <c r="F12" s="37"/>
      <c r="G12" s="61"/>
      <c r="H12" s="11"/>
      <c r="I12" s="9"/>
      <c r="J12" s="9"/>
      <c r="K12" s="9"/>
      <c r="L12" s="10"/>
    </row>
    <row r="13" spans="1:12">
      <c r="A13" s="25"/>
      <c r="B13" s="30"/>
      <c r="C13" s="30"/>
      <c r="E13" s="1" t="s">
        <v>17</v>
      </c>
      <c r="F13" s="103">
        <f>[1]Template!$F$12</f>
        <v>46265</v>
      </c>
      <c r="G13" s="61"/>
      <c r="H13" s="11"/>
      <c r="I13" s="9"/>
      <c r="J13" s="9"/>
      <c r="K13" s="9"/>
      <c r="L13" s="10"/>
    </row>
    <row r="14" spans="1:12">
      <c r="A14" s="29"/>
      <c r="B14" s="16"/>
      <c r="C14" s="16"/>
      <c r="E14" s="8" t="s">
        <v>8</v>
      </c>
      <c r="F14" s="1"/>
      <c r="G14" s="62"/>
      <c r="H14" s="12"/>
      <c r="I14" s="9"/>
      <c r="J14" s="9">
        <v>5426000.0899999999</v>
      </c>
      <c r="K14" s="9">
        <v>0</v>
      </c>
      <c r="L14" s="10">
        <v>3.0133337713778019E-2</v>
      </c>
    </row>
    <row r="15" spans="1:12">
      <c r="A15" s="29"/>
      <c r="B15" s="16"/>
      <c r="C15" s="16"/>
      <c r="F15" s="1"/>
      <c r="G15" s="62"/>
      <c r="H15" s="12"/>
      <c r="I15" s="9"/>
      <c r="J15" s="9"/>
      <c r="K15" s="9"/>
      <c r="L15" s="10"/>
    </row>
    <row r="16" spans="1:12" ht="13.5" customHeight="1">
      <c r="A16" s="25"/>
      <c r="E16" s="1" t="s">
        <v>25</v>
      </c>
      <c r="F16" s="1"/>
      <c r="G16" s="62"/>
      <c r="H16" s="9"/>
      <c r="I16" s="10"/>
      <c r="J16" s="9"/>
      <c r="K16" s="9"/>
      <c r="L16" s="10"/>
    </row>
    <row r="17" spans="1:12" s="37" customFormat="1">
      <c r="A17" s="73"/>
      <c r="B17" s="74"/>
      <c r="C17" s="74"/>
      <c r="D17" s="75"/>
      <c r="E17" s="107"/>
      <c r="F17" s="1"/>
      <c r="G17" s="74"/>
      <c r="H17" s="76"/>
      <c r="I17" s="108"/>
      <c r="J17" s="77"/>
      <c r="K17" s="77"/>
      <c r="L17" s="77"/>
    </row>
    <row r="18" spans="1:12" s="37" customFormat="1">
      <c r="A18" s="73"/>
      <c r="B18" s="74"/>
      <c r="C18" s="74"/>
      <c r="D18" s="75"/>
      <c r="E18" s="107"/>
      <c r="F18" s="1"/>
      <c r="G18" s="74"/>
      <c r="H18" s="76"/>
      <c r="I18" s="108"/>
      <c r="J18" s="77"/>
      <c r="K18" s="77"/>
      <c r="L18" s="77"/>
    </row>
    <row r="19" spans="1:12" s="37" customFormat="1">
      <c r="A19" s="73"/>
      <c r="B19" s="74"/>
      <c r="C19" s="74"/>
      <c r="D19" s="75"/>
      <c r="F19" s="1"/>
      <c r="G19" s="74"/>
      <c r="H19" s="76"/>
      <c r="I19" s="108"/>
      <c r="J19" s="77"/>
      <c r="K19" s="77"/>
      <c r="L19" s="77"/>
    </row>
    <row r="20" spans="1:12" s="37" customFormat="1">
      <c r="A20" s="73"/>
      <c r="B20" s="74"/>
      <c r="C20" s="74"/>
      <c r="D20" s="75"/>
      <c r="F20" s="1"/>
      <c r="G20" s="74"/>
      <c r="H20" s="76"/>
      <c r="I20" s="108"/>
      <c r="J20" s="77"/>
      <c r="K20" s="77"/>
      <c r="L20" s="77"/>
    </row>
    <row r="21" spans="1:12" s="37" customFormat="1">
      <c r="A21" s="73"/>
      <c r="B21" s="74"/>
      <c r="C21" s="74"/>
      <c r="D21" s="75"/>
      <c r="E21" s="107"/>
      <c r="F21" s="1"/>
      <c r="G21" s="74"/>
      <c r="H21" s="76"/>
      <c r="I21" s="102"/>
      <c r="J21" s="77"/>
      <c r="K21" s="77"/>
      <c r="L21" s="77"/>
    </row>
    <row r="22" spans="1:12" s="37" customFormat="1">
      <c r="A22" s="73"/>
      <c r="B22" s="74"/>
      <c r="C22" s="74"/>
      <c r="D22" s="75"/>
      <c r="E22" s="107"/>
      <c r="F22" s="1"/>
      <c r="G22" s="74"/>
      <c r="H22" s="76"/>
      <c r="I22" s="102"/>
      <c r="J22" s="77"/>
      <c r="K22" s="77"/>
      <c r="L22" s="77"/>
    </row>
    <row r="23" spans="1:12" ht="25.5">
      <c r="A23" s="25"/>
      <c r="E23" s="2" t="s">
        <v>22</v>
      </c>
      <c r="F23" s="56" t="s">
        <v>4</v>
      </c>
      <c r="G23" s="63" t="s">
        <v>5</v>
      </c>
      <c r="H23" s="57" t="s">
        <v>14</v>
      </c>
      <c r="I23" s="23"/>
      <c r="J23" s="44">
        <f>SUM(J14:J22)</f>
        <v>5426000.0899999999</v>
      </c>
      <c r="K23" s="44">
        <f>SUM(K14:K22)</f>
        <v>0</v>
      </c>
      <c r="L23" s="45">
        <f>SUM(L14:L22)</f>
        <v>3.0133337713778019E-2</v>
      </c>
    </row>
    <row r="24" spans="1:12">
      <c r="A24" s="25"/>
      <c r="E24" s="16"/>
      <c r="F24" s="17"/>
      <c r="G24" s="52"/>
      <c r="H24" s="12"/>
      <c r="I24" s="12"/>
      <c r="J24" s="9"/>
      <c r="K24" s="9"/>
      <c r="L24" s="10"/>
    </row>
    <row r="25" spans="1:12">
      <c r="A25" s="25"/>
      <c r="E25" s="39" t="s">
        <v>18</v>
      </c>
      <c r="F25" s="53"/>
      <c r="G25" s="52"/>
      <c r="H25" s="12"/>
      <c r="I25" s="12"/>
      <c r="J25" s="9"/>
      <c r="K25" s="9"/>
      <c r="L25" s="10"/>
    </row>
    <row r="26" spans="1:12">
      <c r="A26" s="25"/>
      <c r="E26" s="1"/>
      <c r="F26" s="53"/>
      <c r="G26" s="52"/>
      <c r="H26" s="12"/>
      <c r="I26" s="12"/>
      <c r="J26" s="9"/>
      <c r="K26" s="9"/>
      <c r="L26" s="10"/>
    </row>
    <row r="27" spans="1:12">
      <c r="A27" s="25"/>
      <c r="E27" s="1" t="s">
        <v>16</v>
      </c>
      <c r="F27" s="53"/>
      <c r="G27" s="52"/>
      <c r="H27" s="12"/>
      <c r="I27" s="12"/>
      <c r="J27" s="9"/>
      <c r="K27" s="9"/>
      <c r="L27" s="10"/>
    </row>
    <row r="28" spans="1:12">
      <c r="A28" s="29"/>
      <c r="B28" s="30"/>
      <c r="C28"/>
      <c r="E28" s="28"/>
      <c r="F28" s="53"/>
      <c r="G28" s="27"/>
      <c r="H28" s="12"/>
      <c r="I28" s="88"/>
      <c r="J28" s="9"/>
      <c r="K28" s="9"/>
      <c r="L28" s="10"/>
    </row>
    <row r="29" spans="1:12">
      <c r="A29" s="29" t="s">
        <v>11</v>
      </c>
      <c r="B29" s="30">
        <v>6092</v>
      </c>
      <c r="C29" t="s">
        <v>36</v>
      </c>
      <c r="D29" s="8" t="s">
        <v>40</v>
      </c>
      <c r="E29" s="28" t="s">
        <v>57</v>
      </c>
      <c r="F29" s="53" t="s">
        <v>61</v>
      </c>
      <c r="G29" s="27" t="s">
        <v>60</v>
      </c>
      <c r="H29" s="12" t="s">
        <v>59</v>
      </c>
      <c r="I29" s="88" t="s">
        <v>31</v>
      </c>
      <c r="J29" s="9">
        <v>400000</v>
      </c>
      <c r="K29" s="9"/>
      <c r="L29" s="10"/>
    </row>
    <row r="30" spans="1:12">
      <c r="A30" s="29" t="s">
        <v>11</v>
      </c>
      <c r="B30" s="30">
        <v>6092</v>
      </c>
      <c r="C30" t="s">
        <v>36</v>
      </c>
      <c r="D30" s="8" t="s">
        <v>58</v>
      </c>
      <c r="E30" s="28" t="s">
        <v>57</v>
      </c>
      <c r="F30" s="53" t="s">
        <v>62</v>
      </c>
      <c r="G30" s="27" t="s">
        <v>56</v>
      </c>
      <c r="H30" s="12" t="s">
        <v>55</v>
      </c>
      <c r="I30" s="88" t="s">
        <v>31</v>
      </c>
      <c r="J30" s="9">
        <v>560000</v>
      </c>
      <c r="K30" s="9"/>
      <c r="L30" s="10"/>
    </row>
    <row r="31" spans="1:12">
      <c r="A31" s="29" t="s">
        <v>11</v>
      </c>
      <c r="B31" s="30">
        <v>6092</v>
      </c>
      <c r="C31" t="s">
        <v>36</v>
      </c>
      <c r="D31" s="8" t="s">
        <v>40</v>
      </c>
      <c r="E31" s="28" t="s">
        <v>50</v>
      </c>
      <c r="F31" s="53" t="s">
        <v>63</v>
      </c>
      <c r="G31" s="27" t="s">
        <v>54</v>
      </c>
      <c r="H31" s="12" t="s">
        <v>53</v>
      </c>
      <c r="I31" s="88" t="s">
        <v>31</v>
      </c>
      <c r="J31" s="9">
        <v>575000</v>
      </c>
      <c r="K31" s="9"/>
      <c r="L31" s="10"/>
    </row>
    <row r="32" spans="1:12">
      <c r="A32" s="29" t="s">
        <v>11</v>
      </c>
      <c r="B32" s="30">
        <v>6092</v>
      </c>
      <c r="C32" t="s">
        <v>36</v>
      </c>
      <c r="D32" s="8" t="s">
        <v>40</v>
      </c>
      <c r="E32" s="28" t="s">
        <v>50</v>
      </c>
      <c r="F32" s="53" t="s">
        <v>64</v>
      </c>
      <c r="G32" s="27" t="s">
        <v>52</v>
      </c>
      <c r="H32" s="12" t="s">
        <v>51</v>
      </c>
      <c r="I32" s="88" t="s">
        <v>31</v>
      </c>
      <c r="J32" s="9">
        <v>225000</v>
      </c>
      <c r="K32" s="9"/>
      <c r="L32" s="10"/>
    </row>
    <row r="33" spans="1:12">
      <c r="A33" s="29" t="s">
        <v>11</v>
      </c>
      <c r="B33" s="30">
        <v>6092</v>
      </c>
      <c r="C33" t="s">
        <v>36</v>
      </c>
      <c r="D33" s="8" t="s">
        <v>40</v>
      </c>
      <c r="E33" s="28" t="s">
        <v>50</v>
      </c>
      <c r="F33" s="53" t="s">
        <v>65</v>
      </c>
      <c r="G33" s="27" t="s">
        <v>49</v>
      </c>
      <c r="H33" s="12" t="s">
        <v>48</v>
      </c>
      <c r="I33" s="88" t="s">
        <v>31</v>
      </c>
      <c r="J33" s="9">
        <v>125000</v>
      </c>
      <c r="K33" s="9"/>
      <c r="L33" s="10"/>
    </row>
    <row r="34" spans="1:12">
      <c r="A34" s="29" t="s">
        <v>11</v>
      </c>
      <c r="B34" s="30">
        <v>6092</v>
      </c>
      <c r="C34" t="s">
        <v>36</v>
      </c>
      <c r="D34" s="8" t="s">
        <v>40</v>
      </c>
      <c r="E34" s="28" t="s">
        <v>45</v>
      </c>
      <c r="F34" s="53" t="s">
        <v>66</v>
      </c>
      <c r="G34" s="27" t="s">
        <v>47</v>
      </c>
      <c r="H34" s="12" t="s">
        <v>46</v>
      </c>
      <c r="I34" s="88" t="s">
        <v>31</v>
      </c>
      <c r="J34" s="9">
        <v>88000</v>
      </c>
      <c r="K34" s="9"/>
      <c r="L34" s="10"/>
    </row>
    <row r="35" spans="1:12">
      <c r="A35" s="29" t="s">
        <v>11</v>
      </c>
      <c r="B35" s="30">
        <v>6092</v>
      </c>
      <c r="C35" t="s">
        <v>36</v>
      </c>
      <c r="D35" s="8" t="s">
        <v>40</v>
      </c>
      <c r="E35" s="28" t="s">
        <v>45</v>
      </c>
      <c r="F35" s="53" t="s">
        <v>67</v>
      </c>
      <c r="G35" s="27" t="s">
        <v>44</v>
      </c>
      <c r="H35" s="12" t="s">
        <v>43</v>
      </c>
      <c r="I35" s="88" t="s">
        <v>31</v>
      </c>
      <c r="J35" s="9">
        <v>420000</v>
      </c>
      <c r="K35" s="9"/>
      <c r="L35" s="10"/>
    </row>
    <row r="36" spans="1:12">
      <c r="A36" s="29" t="s">
        <v>11</v>
      </c>
      <c r="B36" s="30">
        <v>6092</v>
      </c>
      <c r="C36" t="s">
        <v>36</v>
      </c>
      <c r="D36" s="8" t="s">
        <v>40</v>
      </c>
      <c r="E36" s="28" t="s">
        <v>39</v>
      </c>
      <c r="F36" s="53" t="s">
        <v>68</v>
      </c>
      <c r="G36" s="27" t="s">
        <v>42</v>
      </c>
      <c r="H36" s="12" t="s">
        <v>41</v>
      </c>
      <c r="I36" s="88" t="s">
        <v>31</v>
      </c>
      <c r="J36" s="9">
        <v>1500000</v>
      </c>
      <c r="K36" s="9"/>
      <c r="L36" s="10"/>
    </row>
    <row r="37" spans="1:12">
      <c r="A37" s="29" t="s">
        <v>11</v>
      </c>
      <c r="B37" s="30">
        <v>6092</v>
      </c>
      <c r="C37" s="8" t="s">
        <v>36</v>
      </c>
      <c r="D37" s="105" t="s">
        <v>40</v>
      </c>
      <c r="E37" s="109" t="s">
        <v>39</v>
      </c>
      <c r="F37" s="53" t="s">
        <v>69</v>
      </c>
      <c r="G37" s="17" t="s">
        <v>38</v>
      </c>
      <c r="H37" s="12" t="s">
        <v>37</v>
      </c>
      <c r="I37" s="88" t="s">
        <v>31</v>
      </c>
      <c r="J37" s="106">
        <v>1000000</v>
      </c>
      <c r="K37" s="9"/>
      <c r="L37" s="10"/>
    </row>
    <row r="38" spans="1:12">
      <c r="A38" s="29" t="s">
        <v>11</v>
      </c>
      <c r="B38" s="30">
        <v>6092</v>
      </c>
      <c r="C38" s="8" t="s">
        <v>36</v>
      </c>
      <c r="D38" s="105" t="s">
        <v>35</v>
      </c>
      <c r="E38" s="8" t="s">
        <v>34</v>
      </c>
      <c r="F38" s="53" t="s">
        <v>70</v>
      </c>
      <c r="G38" s="17" t="s">
        <v>33</v>
      </c>
      <c r="H38" s="12" t="s">
        <v>32</v>
      </c>
      <c r="I38" s="88" t="s">
        <v>31</v>
      </c>
      <c r="J38" s="9">
        <v>533000</v>
      </c>
      <c r="K38" s="9"/>
      <c r="L38" s="10"/>
    </row>
    <row r="39" spans="1:12">
      <c r="A39" s="29"/>
      <c r="B39" s="30"/>
      <c r="D39" s="35"/>
      <c r="E39" s="28"/>
      <c r="F39" s="53"/>
      <c r="G39" s="17"/>
      <c r="H39" s="12"/>
      <c r="I39" s="88"/>
      <c r="J39" s="9"/>
      <c r="K39" s="9"/>
      <c r="L39" s="10"/>
    </row>
    <row r="40" spans="1:12">
      <c r="A40" s="25"/>
      <c r="E40" s="40" t="s">
        <v>20</v>
      </c>
      <c r="F40" s="15"/>
      <c r="G40" s="64"/>
      <c r="H40" s="14"/>
      <c r="I40" s="14"/>
      <c r="J40" s="46">
        <f>SUM(J26:J39)</f>
        <v>5426000</v>
      </c>
      <c r="K40" s="46">
        <f>SUM(K26:K39)</f>
        <v>0</v>
      </c>
      <c r="L40" s="46">
        <f>SUM(L26:L39)</f>
        <v>0</v>
      </c>
    </row>
    <row r="41" spans="1:12">
      <c r="A41" s="25"/>
      <c r="E41" s="16"/>
      <c r="F41" s="17"/>
      <c r="G41" s="52"/>
      <c r="H41" s="12"/>
      <c r="I41" s="12"/>
      <c r="J41" s="9"/>
      <c r="K41" s="9"/>
      <c r="L41" s="10"/>
    </row>
    <row r="42" spans="1:12">
      <c r="A42" s="25"/>
      <c r="B42" s="30"/>
      <c r="E42" s="1" t="s">
        <v>12</v>
      </c>
      <c r="F42" s="17"/>
      <c r="G42" s="52"/>
      <c r="H42" s="12"/>
      <c r="I42" s="12"/>
      <c r="J42" s="9"/>
      <c r="K42" s="9"/>
      <c r="L42" s="10"/>
    </row>
    <row r="43" spans="1:12">
      <c r="A43" s="29"/>
      <c r="B43" s="30"/>
      <c r="C43"/>
      <c r="D43" s="13"/>
      <c r="E43" s="28"/>
      <c r="F43" s="27"/>
      <c r="G43" s="65"/>
      <c r="H43" s="26"/>
      <c r="I43" s="27"/>
      <c r="J43" s="9"/>
      <c r="K43" s="9"/>
      <c r="L43" s="10"/>
    </row>
    <row r="44" spans="1:12" s="18" customFormat="1">
      <c r="A44" s="29"/>
      <c r="B44" s="30"/>
      <c r="C44" s="8"/>
      <c r="D44" s="90"/>
      <c r="E44" s="72" t="s">
        <v>24</v>
      </c>
      <c r="F44" s="71"/>
      <c r="G44" s="91"/>
      <c r="H44" s="20"/>
      <c r="I44" s="71"/>
      <c r="J44" s="47"/>
      <c r="K44" s="47"/>
      <c r="L44" s="48"/>
    </row>
    <row r="45" spans="1:12" s="18" customFormat="1">
      <c r="A45" s="31"/>
      <c r="B45" s="21"/>
      <c r="D45" s="21"/>
      <c r="E45" s="38"/>
      <c r="F45" s="19"/>
      <c r="G45" s="66"/>
      <c r="H45" s="20"/>
      <c r="I45" s="19"/>
      <c r="J45" s="47"/>
      <c r="K45" s="47"/>
      <c r="L45" s="48"/>
    </row>
    <row r="46" spans="1:12">
      <c r="A46" s="25"/>
      <c r="E46" s="16"/>
      <c r="F46" s="17"/>
      <c r="G46" s="52"/>
      <c r="H46" s="12"/>
      <c r="I46" s="22"/>
      <c r="J46" s="9"/>
      <c r="K46" s="9"/>
      <c r="L46" s="10"/>
    </row>
    <row r="47" spans="1:12">
      <c r="A47" s="25"/>
      <c r="E47" s="40" t="s">
        <v>21</v>
      </c>
      <c r="F47" s="15"/>
      <c r="G47" s="64"/>
      <c r="H47" s="14"/>
      <c r="I47" s="14"/>
      <c r="J47" s="46">
        <f>SUM(J43:J46)</f>
        <v>0</v>
      </c>
      <c r="K47" s="46">
        <f>SUM(K43:K46)</f>
        <v>0</v>
      </c>
      <c r="L47" s="49">
        <f>SUM(L43:L46)</f>
        <v>0</v>
      </c>
    </row>
    <row r="48" spans="1:12">
      <c r="A48" s="25"/>
      <c r="E48" s="16"/>
      <c r="F48" s="16"/>
      <c r="G48" s="67"/>
      <c r="H48" s="16"/>
      <c r="I48" s="16"/>
      <c r="J48" s="43"/>
      <c r="K48" s="43"/>
      <c r="L48" s="10"/>
    </row>
    <row r="49" spans="1:12">
      <c r="A49" s="25"/>
      <c r="J49" s="50"/>
      <c r="K49" s="50"/>
      <c r="L49" s="10"/>
    </row>
    <row r="50" spans="1:12" ht="27" customHeight="1">
      <c r="A50" s="25"/>
      <c r="E50" s="2" t="s">
        <v>23</v>
      </c>
      <c r="F50" s="54"/>
      <c r="G50" s="69"/>
      <c r="H50" s="54"/>
      <c r="I50" s="54"/>
      <c r="J50" s="45">
        <f>+J40+J47</f>
        <v>5426000</v>
      </c>
      <c r="K50" s="44">
        <f>+K40+K47</f>
        <v>0</v>
      </c>
      <c r="L50" s="45">
        <f>+L40+L47</f>
        <v>0</v>
      </c>
    </row>
    <row r="51" spans="1:12">
      <c r="A51" s="25"/>
      <c r="J51" s="10"/>
      <c r="K51" s="9"/>
      <c r="L51" s="50"/>
    </row>
    <row r="52" spans="1:12" ht="38.25">
      <c r="A52" s="25"/>
      <c r="E52" s="7" t="s">
        <v>26</v>
      </c>
      <c r="F52" s="104">
        <f>F4</f>
        <v>46295</v>
      </c>
      <c r="G52" s="70"/>
      <c r="H52" s="55"/>
      <c r="I52" s="84"/>
      <c r="J52" s="100">
        <f>-J50+J23</f>
        <v>8.9999999850988388E-2</v>
      </c>
      <c r="K52" s="100">
        <f>-K50+K23</f>
        <v>0</v>
      </c>
      <c r="L52" s="101">
        <f>-L50+L23</f>
        <v>3.0133337713778019E-2</v>
      </c>
    </row>
    <row r="53" spans="1:12">
      <c r="A53" s="25"/>
      <c r="E53" s="94"/>
      <c r="F53" s="95"/>
      <c r="G53" s="96"/>
      <c r="H53" s="92"/>
      <c r="I53" s="92"/>
      <c r="J53" s="97"/>
      <c r="K53" s="1"/>
      <c r="L53" s="98"/>
    </row>
    <row r="54" spans="1:12">
      <c r="A54" s="32"/>
      <c r="B54" s="24"/>
      <c r="C54" s="24"/>
      <c r="D54" s="24"/>
      <c r="E54" s="24"/>
      <c r="F54" s="24"/>
      <c r="G54" s="93"/>
      <c r="H54" s="24"/>
      <c r="I54" s="24"/>
      <c r="J54" s="24"/>
      <c r="K54" s="24"/>
      <c r="L54" s="51"/>
    </row>
    <row r="56" spans="1:12">
      <c r="J56" s="89"/>
      <c r="K56" s="89"/>
      <c r="L56" s="89"/>
    </row>
    <row r="57" spans="1:12">
      <c r="J57" s="89"/>
      <c r="K57" s="89"/>
      <c r="L57" s="89"/>
    </row>
    <row r="58" spans="1:12">
      <c r="J58" s="89"/>
      <c r="K58" s="89"/>
      <c r="L58" s="89"/>
    </row>
    <row r="59" spans="1:12">
      <c r="J59" s="89"/>
      <c r="L59" s="89"/>
    </row>
  </sheetData>
  <phoneticPr fontId="0" type="noConversion"/>
  <printOptions horizontalCentered="1"/>
  <pageMargins left="0.25" right="0.25" top="0.5" bottom="0.5" header="0.5" footer="0.25"/>
  <pageSetup scale="67" orientation="landscape" r:id="rId1"/>
  <headerFooter alignWithMargins="0">
    <oddFooter>&amp;L&amp;8&amp;F&amp;R&amp;8&amp;D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Butte</vt:lpstr>
      <vt:lpstr>Butte!Print_Area</vt:lpstr>
    </vt:vector>
  </TitlesOfParts>
  <Company>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PennyG</dc:creator>
  <cp:lastModifiedBy>Cheechov, Kevin@DOT</cp:lastModifiedBy>
  <cp:lastPrinted>2021-12-02T20:49:46Z</cp:lastPrinted>
  <dcterms:created xsi:type="dcterms:W3CDTF">2004-07-28T16:25:05Z</dcterms:created>
  <dcterms:modified xsi:type="dcterms:W3CDTF">2026-10-16T20:08:51Z</dcterms:modified>
</cp:coreProperties>
</file>