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00CB510C-427B-47CE-ABF8-1BE07BB7D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TC" sheetId="3" r:id="rId1"/>
  </sheets>
  <externalReferences>
    <externalReference r:id="rId2"/>
  </externalReferences>
  <definedNames>
    <definedName name="_xlnm._FilterDatabase" localSheetId="0" hidden="1">MTC!#REF!</definedName>
    <definedName name="_xlnm.Print_Area" localSheetId="0">MTC!$A$1:$L$50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6" i="3" l="1"/>
  <c r="L36" i="3"/>
  <c r="M36" i="3"/>
  <c r="J36" i="3"/>
  <c r="M43" i="3"/>
  <c r="M23" i="3"/>
  <c r="M46" i="3" l="1"/>
  <c r="M48" i="3" s="1"/>
  <c r="J43" i="3" l="1"/>
  <c r="L43" i="3" l="1"/>
  <c r="K43" i="3"/>
  <c r="F13" i="3" l="1"/>
  <c r="F4" i="3"/>
  <c r="L23" i="3" l="1"/>
  <c r="J23" i="3"/>
  <c r="K23" i="3" l="1"/>
  <c r="K46" i="3" l="1"/>
  <c r="K48" i="3" l="1"/>
  <c r="F3" i="3" l="1"/>
  <c r="L46" i="3" l="1"/>
  <c r="L48" i="3" s="1"/>
  <c r="J46" i="3"/>
  <c r="J48" i="3" s="1"/>
  <c r="F48" i="3" l="1"/>
</calcChain>
</file>

<file path=xl/sharedStrings.xml><?xml version="1.0" encoding="utf-8"?>
<sst xmlns="http://schemas.openxmlformats.org/spreadsheetml/2006/main" count="91" uniqueCount="70">
  <si>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</si>
  <si>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</si>
  <si>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</si>
  <si>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</si>
  <si>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</si>
  <si>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</si>
  <si>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</si>
  <si>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</si>
  <si>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</si>
  <si>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</si>
  <si>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</si>
  <si>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</si>
  <si>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</si>
  <si>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</si>
  <si>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>04</t>
  </si>
  <si>
    <t>Monthly Activity Report</t>
  </si>
  <si>
    <t>SF Metropolitan Transportation Commission (MTC)</t>
  </si>
  <si>
    <t xml:space="preserve">Beginning Balance as of:  </t>
  </si>
  <si>
    <t>Total Beginning Balance and Apportionments</t>
  </si>
  <si>
    <t xml:space="preserve">Activities/Adjustments </t>
  </si>
  <si>
    <t xml:space="preserve">   Subtotal Transfers/Exchanges </t>
  </si>
  <si>
    <t>Total Activities/Adjustments (includes obligations, transfers, and exchanges)</t>
  </si>
  <si>
    <t>Ending Balance as of:
(total beginning balance and apportionments less total activities/adjustments)</t>
  </si>
  <si>
    <t>Urban</t>
  </si>
  <si>
    <t>Any Area</t>
  </si>
  <si>
    <t>STBGP</t>
  </si>
  <si>
    <t>RSTP /</t>
  </si>
  <si>
    <t>Apportionment Adjustments</t>
  </si>
  <si>
    <t>Obligations</t>
  </si>
  <si>
    <t xml:space="preserve">Subtotal Obligations </t>
  </si>
  <si>
    <t>TIFIA</t>
  </si>
  <si>
    <t>July 21, 2026 LOU between SANDAG and MTC</t>
  </si>
  <si>
    <t>Y400</t>
  </si>
  <si>
    <t>6084</t>
  </si>
  <si>
    <t>Various</t>
  </si>
  <si>
    <t>06/15/2026</t>
  </si>
  <si>
    <t>Peninsula Corridor Joint Powers Board</t>
  </si>
  <si>
    <t>FTASTPL-6170(038)</t>
  </si>
  <si>
    <t>FTA Grant No: 5537-2026-5</t>
  </si>
  <si>
    <t>Construct a grade separated pedestrian and bicycle undercrossing.</t>
  </si>
  <si>
    <t>Y230</t>
  </si>
  <si>
    <t>Contra Costa</t>
  </si>
  <si>
    <t>07/28/2026</t>
  </si>
  <si>
    <t>MARTINEZ</t>
  </si>
  <si>
    <t>CML-5024(032)</t>
  </si>
  <si>
    <t>DOWNTOWN MARTINEZ</t>
  </si>
  <si>
    <t xml:space="preserve">REMOVAL AND INSTALLATION OF NEW PARKING METER TECHNOLOGY, IMPROVEMENTS TO </t>
  </si>
  <si>
    <t>Y003</t>
  </si>
  <si>
    <t>Marin</t>
  </si>
  <si>
    <t>SAN RAFAEL</t>
  </si>
  <si>
    <t>CML-5043(048)</t>
  </si>
  <si>
    <t>SECOND AND FOURTH STREET INTERSECTION</t>
  </si>
  <si>
    <t xml:space="preserve">INTERSECTION IMPROVEMENTS, RECONFIGURE THE INTERSECTION AND IMPROVE THE TRAFFIC </t>
  </si>
  <si>
    <t>Napa</t>
  </si>
  <si>
    <t>07/29/2026</t>
  </si>
  <si>
    <t>NAPA</t>
  </si>
  <si>
    <t>CML-5921(099)</t>
  </si>
  <si>
    <t xml:space="preserve">BETWEEN JFK PARK AND KAISER RD, ANSELMO CT AND NAPA RIVER TRAIL, AND BETWEEN NAPA RIVER TRAIL AND THE INTERSECTION OF DEVLIN </t>
  </si>
  <si>
    <t>PRELIMINARY ENGINEERING FOR A 3.1-MILE-LONG PEDESTRIAN AND BICYCLE PATH</t>
  </si>
  <si>
    <t>Santa Clara</t>
  </si>
  <si>
    <t>SUNNYVALE</t>
  </si>
  <si>
    <t>CML-5213(080)</t>
  </si>
  <si>
    <t>POPLAR AVENUE BETWEEN EL CAMINO REAL AND ROSALIA AVENUE, AND BRYANT WAY EAST OF POPLAR AVENUE</t>
  </si>
  <si>
    <t xml:space="preserve">CONSTRUCT SIDEWALK ON EAST SIDE OF POPLAR AVENUE, LANDSCAPE IMPROVEMENTS, </t>
  </si>
  <si>
    <t>San Francisco</t>
  </si>
  <si>
    <t>MET TRANS COMM</t>
  </si>
  <si>
    <t>STPLNI-6084(326)</t>
  </si>
  <si>
    <t>SAN FRANCISCO BAY AREA</t>
  </si>
  <si>
    <t>REGIONWIDE PLANNING, PROGRAMMING, AND MONITORING (TC)</t>
  </si>
  <si>
    <t>Y041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</si>
</sst>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8" fontId="0" fillId="0" borderId="0"/>
    <xf numFmtId="43" fontId="2" fillId="0" borderId="0" applyFont="0" applyFill="0" applyBorder="0" applyAlignment="0" applyProtection="0"/>
    <xf numFmtId="0" fontId="1" fillId="0" borderId="0"/>
  </cellStyleXfs>
  <cellXfs count="116">
    <xf numFmtId="38" fontId="0" fillId="0" borderId="0" xfId="0"/>
    <xf numFmtId="38" fontId="3" fillId="2" borderId="1" xfId="0" applyFont="1" applyFill="1" applyBorder="1" applyAlignment="1">
      <alignment wrapText="1"/>
    </xf>
    <xf numFmtId="0" fontId="3" fillId="3" borderId="3" xfId="1" applyNumberFormat="1" applyFont="1" applyFill="1" applyBorder="1" applyAlignment="1" applyProtection="1">
      <alignment horizontal="center"/>
    </xf>
    <xf numFmtId="0" fontId="3" fillId="3" borderId="4" xfId="1" applyNumberFormat="1" applyFont="1" applyFill="1" applyBorder="1" applyAlignment="1" applyProtection="1">
      <alignment horizontal="center"/>
    </xf>
    <xf numFmtId="0" fontId="3" fillId="3" borderId="5" xfId="1" applyNumberFormat="1" applyFont="1" applyFill="1" applyBorder="1" applyAlignment="1" applyProtection="1">
      <alignment horizontal="center"/>
    </xf>
    <xf numFmtId="0" fontId="3" fillId="3" borderId="6" xfId="1" applyNumberFormat="1" applyFont="1" applyFill="1" applyBorder="1" applyAlignment="1" applyProtection="1">
      <alignment horizontal="center"/>
    </xf>
    <xf numFmtId="38" fontId="4" fillId="0" borderId="0" xfId="0" applyFont="1"/>
    <xf numFmtId="38" fontId="2" fillId="0" borderId="0" xfId="0" applyFont="1"/>
    <xf numFmtId="0" fontId="4" fillId="0" borderId="2" xfId="0" applyNumberFormat="1" applyFont="1" applyBorder="1" applyAlignment="1">
      <alignment horizontal="left"/>
    </xf>
    <xf numFmtId="0" fontId="4" fillId="0" borderId="8" xfId="0" applyNumberFormat="1" applyFont="1" applyBorder="1"/>
    <xf numFmtId="0" fontId="4" fillId="0" borderId="0" xfId="0" applyNumberFormat="1" applyFont="1"/>
    <xf numFmtId="0" fontId="4" fillId="0" borderId="2" xfId="0" applyNumberFormat="1" applyFont="1" applyBorder="1"/>
    <xf numFmtId="0" fontId="4" fillId="0" borderId="7" xfId="0" applyNumberFormat="1" applyFont="1" applyBorder="1"/>
    <xf numFmtId="38" fontId="4" fillId="0" borderId="9" xfId="0" applyFont="1" applyBorder="1"/>
    <xf numFmtId="38" fontId="5" fillId="0" borderId="0" xfId="0" applyFont="1"/>
    <xf numFmtId="0" fontId="5" fillId="0" borderId="0" xfId="1" applyNumberFormat="1" applyFont="1" applyFill="1" applyBorder="1" applyAlignment="1" applyProtection="1"/>
    <xf numFmtId="49" fontId="4" fillId="0" borderId="9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38" fontId="3" fillId="0" borderId="0" xfId="0" applyFont="1"/>
    <xf numFmtId="43" fontId="3" fillId="3" borderId="11" xfId="1" applyFont="1" applyFill="1" applyBorder="1" applyAlignment="1">
      <alignment horizontal="center"/>
    </xf>
    <xf numFmtId="0" fontId="4" fillId="3" borderId="3" xfId="1" applyNumberFormat="1" applyFont="1" applyFill="1" applyBorder="1" applyAlignment="1" applyProtection="1">
      <alignment horizontal="center"/>
    </xf>
    <xf numFmtId="38" fontId="4" fillId="0" borderId="0" xfId="0" applyFont="1" applyAlignment="1">
      <alignment horizontal="center"/>
    </xf>
    <xf numFmtId="0" fontId="3" fillId="3" borderId="10" xfId="1" applyNumberFormat="1" applyFont="1" applyFill="1" applyBorder="1" applyAlignment="1" applyProtection="1">
      <alignment horizontal="center"/>
    </xf>
    <xf numFmtId="49" fontId="2" fillId="0" borderId="9" xfId="0" applyNumberFormat="1" applyFont="1" applyBorder="1" applyAlignment="1">
      <alignment horizontal="left"/>
    </xf>
    <xf numFmtId="0" fontId="2" fillId="0" borderId="0" xfId="0" applyNumberFormat="1" applyFont="1"/>
    <xf numFmtId="0" fontId="2" fillId="0" borderId="2" xfId="0" applyNumberFormat="1" applyFont="1" applyBorder="1"/>
    <xf numFmtId="38" fontId="3" fillId="0" borderId="0" xfId="0" applyFont="1" applyAlignment="1">
      <alignment horizontal="left"/>
    </xf>
    <xf numFmtId="38" fontId="7" fillId="0" borderId="0" xfId="0" applyFont="1"/>
    <xf numFmtId="0" fontId="3" fillId="0" borderId="1" xfId="0" applyNumberFormat="1" applyFont="1" applyBorder="1"/>
    <xf numFmtId="38" fontId="3" fillId="3" borderId="1" xfId="0" applyFont="1" applyFill="1" applyBorder="1" applyAlignment="1">
      <alignment vertical="top" wrapText="1"/>
    </xf>
    <xf numFmtId="38" fontId="4" fillId="3" borderId="6" xfId="1" applyNumberFormat="1" applyFont="1" applyFill="1" applyBorder="1" applyAlignment="1" applyProtection="1">
      <alignment horizontal="center"/>
    </xf>
    <xf numFmtId="38" fontId="3" fillId="3" borderId="5" xfId="1" applyNumberFormat="1" applyFont="1" applyFill="1" applyBorder="1" applyAlignment="1" applyProtection="1">
      <alignment horizontal="center"/>
    </xf>
    <xf numFmtId="38" fontId="4" fillId="0" borderId="2" xfId="0" applyFont="1" applyBorder="1"/>
    <xf numFmtId="38" fontId="2" fillId="0" borderId="2" xfId="0" applyFont="1" applyBorder="1"/>
    <xf numFmtId="38" fontId="3" fillId="2" borderId="8" xfId="0" applyFont="1" applyFill="1" applyBorder="1"/>
    <xf numFmtId="38" fontId="3" fillId="0" borderId="8" xfId="0" applyFont="1" applyBorder="1"/>
    <xf numFmtId="38" fontId="6" fillId="0" borderId="0" xfId="0" applyFont="1"/>
    <xf numFmtId="40" fontId="6" fillId="0" borderId="0" xfId="0" applyNumberFormat="1" applyFont="1"/>
    <xf numFmtId="38" fontId="3" fillId="2" borderId="8" xfId="0" applyFont="1" applyFill="1" applyBorder="1" applyAlignment="1">
      <alignment horizontal="center"/>
    </xf>
    <xf numFmtId="38" fontId="4" fillId="2" borderId="1" xfId="0" applyFont="1" applyFill="1" applyBorder="1"/>
    <xf numFmtId="38" fontId="4" fillId="0" borderId="3" xfId="0" applyFont="1" applyBorder="1"/>
    <xf numFmtId="0" fontId="4" fillId="0" borderId="13" xfId="0" applyNumberFormat="1" applyFont="1" applyBorder="1"/>
    <xf numFmtId="38" fontId="4" fillId="3" borderId="1" xfId="0" applyFont="1" applyFill="1" applyBorder="1"/>
    <xf numFmtId="38" fontId="4" fillId="0" borderId="12" xfId="0" applyFont="1" applyBorder="1"/>
    <xf numFmtId="38" fontId="4" fillId="0" borderId="7" xfId="0" applyFont="1" applyBorder="1"/>
    <xf numFmtId="38" fontId="3" fillId="2" borderId="13" xfId="0" applyFont="1" applyFill="1" applyBorder="1" applyAlignment="1">
      <alignment horizontal="center"/>
    </xf>
    <xf numFmtId="38" fontId="0" fillId="0" borderId="7" xfId="0" applyBorder="1"/>
    <xf numFmtId="0" fontId="0" fillId="0" borderId="9" xfId="0" applyNumberFormat="1" applyBorder="1" applyAlignment="1">
      <alignment wrapText="1"/>
    </xf>
    <xf numFmtId="0" fontId="2" fillId="0" borderId="0" xfId="1" applyNumberFormat="1" applyFont="1" applyFill="1" applyBorder="1" applyAlignment="1" applyProtection="1">
      <alignment horizontal="left"/>
    </xf>
    <xf numFmtId="0" fontId="0" fillId="0" borderId="9" xfId="0" applyNumberFormat="1" applyBorder="1" applyAlignment="1">
      <alignment horizontal="center" wrapText="1"/>
    </xf>
    <xf numFmtId="43" fontId="3" fillId="3" borderId="9" xfId="1" applyFont="1" applyFill="1" applyBorder="1" applyAlignment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4" fillId="3" borderId="0" xfId="1" applyNumberFormat="1" applyFont="1" applyFill="1" applyBorder="1" applyAlignment="1" applyProtection="1">
      <alignment horizontal="center"/>
    </xf>
    <xf numFmtId="0" fontId="3" fillId="3" borderId="2" xfId="1" applyNumberFormat="1" applyFont="1" applyFill="1" applyBorder="1" applyAlignment="1" applyProtection="1">
      <alignment horizontal="center"/>
    </xf>
    <xf numFmtId="38" fontId="4" fillId="3" borderId="2" xfId="1" applyNumberFormat="1" applyFont="1" applyFill="1" applyBorder="1" applyAlignment="1" applyProtection="1">
      <alignment horizontal="center"/>
    </xf>
    <xf numFmtId="38" fontId="0" fillId="0" borderId="2" xfId="0" applyBorder="1"/>
    <xf numFmtId="38" fontId="3" fillId="0" borderId="0" xfId="0" applyFont="1" applyAlignment="1">
      <alignment horizontal="center"/>
    </xf>
    <xf numFmtId="38" fontId="3" fillId="3" borderId="11" xfId="1" applyNumberFormat="1" applyFont="1" applyFill="1" applyBorder="1" applyAlignment="1" applyProtection="1">
      <alignment horizontal="center"/>
    </xf>
    <xf numFmtId="38" fontId="3" fillId="3" borderId="10" xfId="1" applyNumberFormat="1" applyFont="1" applyFill="1" applyBorder="1" applyAlignment="1" applyProtection="1">
      <alignment horizontal="right"/>
    </xf>
    <xf numFmtId="38" fontId="2" fillId="0" borderId="0" xfId="0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38" fontId="5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38" fontId="4" fillId="0" borderId="2" xfId="0" applyFont="1" applyBorder="1" applyAlignment="1">
      <alignment horizontal="center"/>
    </xf>
    <xf numFmtId="38" fontId="4" fillId="0" borderId="7" xfId="0" applyFont="1" applyBorder="1" applyAlignment="1">
      <alignment horizontal="center"/>
    </xf>
    <xf numFmtId="38" fontId="0" fillId="0" borderId="2" xfId="0" applyBorder="1" applyAlignment="1">
      <alignment horizontal="center"/>
    </xf>
    <xf numFmtId="38" fontId="4" fillId="2" borderId="8" xfId="0" applyFont="1" applyFill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4" fillId="0" borderId="0" xfId="0" applyNumberFormat="1" applyFont="1" applyAlignment="1">
      <alignment horizontal="center"/>
    </xf>
    <xf numFmtId="38" fontId="4" fillId="2" borderId="1" xfId="0" applyFont="1" applyFill="1" applyBorder="1" applyAlignment="1">
      <alignment horizontal="center"/>
    </xf>
    <xf numFmtId="38" fontId="4" fillId="3" borderId="1" xfId="0" applyFont="1" applyFill="1" applyBorder="1" applyAlignment="1">
      <alignment horizontal="center"/>
    </xf>
    <xf numFmtId="0" fontId="0" fillId="0" borderId="7" xfId="0" applyNumberFormat="1" applyBorder="1"/>
    <xf numFmtId="0" fontId="0" fillId="0" borderId="0" xfId="1" applyNumberFormat="1" applyFont="1" applyFill="1" applyBorder="1" applyAlignment="1" applyProtection="1">
      <alignment horizontal="right"/>
    </xf>
    <xf numFmtId="38" fontId="2" fillId="0" borderId="0" xfId="0" applyFont="1" applyAlignment="1">
      <alignment horizontal="right"/>
    </xf>
    <xf numFmtId="8" fontId="0" fillId="0" borderId="0" xfId="0" applyNumberFormat="1"/>
    <xf numFmtId="38" fontId="4" fillId="0" borderId="3" xfId="0" applyFont="1" applyBorder="1" applyAlignment="1">
      <alignment horizontal="center"/>
    </xf>
    <xf numFmtId="38" fontId="3" fillId="3" borderId="5" xfId="1" applyNumberFormat="1" applyFont="1" applyFill="1" applyBorder="1" applyAlignment="1" applyProtection="1">
      <alignment horizontal="left"/>
    </xf>
    <xf numFmtId="40" fontId="4" fillId="0" borderId="0" xfId="0" applyNumberFormat="1" applyFont="1"/>
    <xf numFmtId="40" fontId="5" fillId="0" borderId="0" xfId="0" applyNumberFormat="1" applyFont="1"/>
    <xf numFmtId="38" fontId="0" fillId="0" borderId="9" xfId="0" applyBorder="1"/>
    <xf numFmtId="38" fontId="0" fillId="0" borderId="0" xfId="0" applyAlignment="1">
      <alignment horizontal="center"/>
    </xf>
    <xf numFmtId="0" fontId="0" fillId="0" borderId="0" xfId="0" applyNumberFormat="1"/>
    <xf numFmtId="40" fontId="0" fillId="0" borderId="0" xfId="1" applyNumberFormat="1" applyFont="1" applyFill="1" applyBorder="1" applyAlignment="1" applyProtection="1"/>
    <xf numFmtId="0" fontId="0" fillId="0" borderId="2" xfId="0" applyNumberForma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3" borderId="1" xfId="0" applyNumberFormat="1" applyFont="1" applyFill="1" applyBorder="1" applyAlignment="1">
      <alignment horizontal="center" vertical="top"/>
    </xf>
    <xf numFmtId="38" fontId="4" fillId="3" borderId="12" xfId="1" applyNumberFormat="1" applyFont="1" applyFill="1" applyBorder="1" applyAlignment="1" applyProtection="1">
      <alignment horizontal="center"/>
    </xf>
    <xf numFmtId="49" fontId="0" fillId="0" borderId="9" xfId="0" applyNumberFormat="1" applyBorder="1"/>
    <xf numFmtId="49" fontId="4" fillId="0" borderId="0" xfId="0" applyNumberFormat="1" applyFont="1"/>
    <xf numFmtId="38" fontId="3" fillId="3" borderId="13" xfId="0" applyFont="1" applyFill="1" applyBorder="1"/>
    <xf numFmtId="38" fontId="3" fillId="3" borderId="8" xfId="0" applyFont="1" applyFill="1" applyBorder="1"/>
    <xf numFmtId="49" fontId="4" fillId="0" borderId="9" xfId="0" applyNumberFormat="1" applyFont="1" applyBorder="1"/>
    <xf numFmtId="0" fontId="0" fillId="0" borderId="0" xfId="0" quotePrefix="1" applyNumberFormat="1" applyAlignment="1">
      <alignment horizontal="center"/>
    </xf>
    <xf numFmtId="49" fontId="0" fillId="0" borderId="0" xfId="0" applyNumberFormat="1" applyAlignment="1">
      <alignment horizontal="left"/>
    </xf>
    <xf numFmtId="38" fontId="8" fillId="0" borderId="0" xfId="0" applyFont="1"/>
    <xf numFmtId="0" fontId="4" fillId="0" borderId="9" xfId="0" applyNumberFormat="1" applyFont="1" applyBorder="1" applyAlignment="1">
      <alignment horizontal="center"/>
    </xf>
    <xf numFmtId="38" fontId="4" fillId="0" borderId="0" xfId="0" applyFont="1" applyAlignment="1">
      <alignment horizontal="left"/>
    </xf>
    <xf numFmtId="0" fontId="0" fillId="0" borderId="2" xfId="0" applyNumberFormat="1" applyBorder="1" applyAlignment="1">
      <alignment horizontal="left" vertical="top"/>
    </xf>
    <xf numFmtId="38" fontId="3" fillId="2" borderId="13" xfId="0" applyFont="1" applyFill="1" applyBorder="1"/>
    <xf numFmtId="38" fontId="0" fillId="0" borderId="0" xfId="0" applyAlignment="1">
      <alignment horizontal="left"/>
    </xf>
    <xf numFmtId="38" fontId="4" fillId="0" borderId="9" xfId="0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38" fontId="4" fillId="0" borderId="5" xfId="0" applyFont="1" applyBorder="1"/>
    <xf numFmtId="38" fontId="4" fillId="4" borderId="12" xfId="1" applyNumberFormat="1" applyFont="1" applyFill="1" applyBorder="1" applyAlignment="1" applyProtection="1">
      <alignment horizontal="center"/>
    </xf>
    <xf numFmtId="38" fontId="4" fillId="4" borderId="2" xfId="1" applyNumberFormat="1" applyFont="1" applyFill="1" applyBorder="1" applyAlignment="1" applyProtection="1">
      <alignment horizontal="center"/>
    </xf>
    <xf numFmtId="38" fontId="3" fillId="4" borderId="5" xfId="1" applyNumberFormat="1" applyFont="1" applyFill="1" applyBorder="1" applyAlignment="1" applyProtection="1">
      <alignment horizontal="center"/>
    </xf>
    <xf numFmtId="38" fontId="3" fillId="4" borderId="13" xfId="0" applyFont="1" applyFill="1" applyBorder="1"/>
    <xf numFmtId="38" fontId="2" fillId="0" borderId="2" xfId="0" applyFont="1" applyBorder="1" applyAlignment="1">
      <alignment horizontal="center"/>
    </xf>
    <xf numFmtId="38" fontId="3" fillId="0" borderId="3" xfId="0" applyFont="1" applyBorder="1" applyAlignment="1">
      <alignment vertical="top" wrapText="1"/>
    </xf>
    <xf numFmtId="164" fontId="3" fillId="0" borderId="3" xfId="0" applyNumberFormat="1" applyFont="1" applyBorder="1" applyAlignment="1">
      <alignment horizontal="center" vertical="top"/>
    </xf>
    <xf numFmtId="38" fontId="3" fillId="0" borderId="3" xfId="0" applyFont="1" applyBorder="1"/>
    <xf numFmtId="38" fontId="3" fillId="0" borderId="6" xfId="0" applyFont="1" applyBorder="1"/>
    <xf numFmtId="49" fontId="0" fillId="0" borderId="0" xfId="0" applyNumberFormat="1"/>
  </cellXfs>
  <cellStyles count="3">
    <cellStyle name="Comma" xfId="1" builtinId="3"/>
    <cellStyle name="Normal" xfId="0" builtinId="0"/>
    <cellStyle name="Normal 2" xfId="2" xr:uid="{655AB9A5-913C-4B32-A731-24DB0BB9042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tabSelected="1" zoomScaleNormal="100" zoomScaleSheetLayoutView="64" workbookViewId="0"/>
  </sheetViews>
  <sheetFormatPr defaultColWidth="8.85546875" defaultRowHeight="12.75" x14ac:dyDescent="0.2"/>
  <cols>
    <col min="1" max="1" width="7.140625" style="14" bestFit="1" customWidth="1"/>
    <col min="2" max="2" width="10.85546875" style="14" bestFit="1" customWidth="1"/>
    <col min="3" max="3" width="13.140625" style="14" bestFit="1" customWidth="1"/>
    <col min="4" max="4" width="12.28515625" style="61" bestFit="1" customWidth="1"/>
    <col min="5" max="5" width="50.5703125" style="14" bestFit="1" customWidth="1"/>
    <col min="6" max="6" width="21.5703125" style="14" customWidth="1"/>
    <col min="7" max="7" width="25.140625" style="14" bestFit="1" customWidth="1"/>
    <col min="8" max="8" width="31.140625" style="14" customWidth="1"/>
    <col min="9" max="9" width="10.85546875" style="61" customWidth="1"/>
    <col min="10" max="13" width="13.140625" style="14" customWidth="1"/>
    <col min="14" max="14" width="14.42578125" style="14" bestFit="1" customWidth="1"/>
    <col min="15" max="15" width="13.42578125" style="14" bestFit="1" customWidth="1"/>
    <col min="16" max="16384" width="8.85546875" style="14"/>
  </cols>
  <sheetData>
    <row r="1" spans="1:14" s="7" customFormat="1" x14ac:dyDescent="0.2">
      <c r="A1" s="56"/>
      <c r="B1" s="56"/>
      <c r="C1" s="56"/>
      <c r="D1" s="56"/>
      <c r="E1" s="56"/>
      <c r="F1" s="56" t="s">
        <v>16</v>
      </c>
      <c r="G1" s="56"/>
      <c r="H1" s="56"/>
      <c r="I1" s="56"/>
      <c r="J1" s="56"/>
      <c r="K1" s="56"/>
      <c r="L1" s="56"/>
      <c r="M1" s="56"/>
    </row>
    <row r="2" spans="1:14" s="7" customFormat="1" x14ac:dyDescent="0.2">
      <c r="A2" s="56"/>
      <c r="B2" s="56"/>
      <c r="C2" s="56"/>
      <c r="D2" s="56"/>
      <c r="E2" s="56"/>
      <c r="F2" s="56" t="s">
        <v>15</v>
      </c>
      <c r="G2" s="56"/>
      <c r="H2" s="56"/>
      <c r="I2" s="56"/>
      <c r="J2" s="56"/>
      <c r="K2" s="56"/>
      <c r="L2" s="56"/>
      <c r="M2" s="56"/>
    </row>
    <row r="3" spans="1:14" s="7" customFormat="1" x14ac:dyDescent="0.2">
      <c r="A3" s="56"/>
      <c r="B3" s="56"/>
      <c r="C3" s="56"/>
      <c r="D3" s="56"/>
      <c r="E3" s="56"/>
      <c r="F3" s="56" t="str">
        <f>[1]Template!$A$3</f>
        <v>CMAQ and RSTP/STBGP</v>
      </c>
      <c r="G3" s="56"/>
      <c r="H3" s="56"/>
      <c r="I3" s="56"/>
      <c r="J3" s="56"/>
      <c r="K3" s="56"/>
      <c r="L3" s="56"/>
      <c r="M3" s="56"/>
    </row>
    <row r="4" spans="1:14" s="7" customFormat="1" x14ac:dyDescent="0.2">
      <c r="A4" s="56"/>
      <c r="B4" s="56"/>
      <c r="C4" s="56"/>
      <c r="D4" s="56"/>
      <c r="E4" s="56"/>
      <c r="F4" s="87">
        <f>[1]Template!$A$4</f>
        <v>46234</v>
      </c>
      <c r="G4" s="56"/>
      <c r="H4" s="56"/>
      <c r="I4" s="56"/>
      <c r="J4" s="56"/>
      <c r="K4" s="56"/>
      <c r="L4" s="56"/>
      <c r="M4" s="56"/>
    </row>
    <row r="5" spans="1:14" s="7" customFormat="1" x14ac:dyDescent="0.2">
      <c r="D5" s="59"/>
      <c r="I5" s="59"/>
    </row>
    <row r="6" spans="1:14" s="7" customFormat="1" x14ac:dyDescent="0.2">
      <c r="D6" s="59"/>
      <c r="I6" s="59"/>
    </row>
    <row r="7" spans="1:14" s="21" customFormat="1" x14ac:dyDescent="0.2">
      <c r="A7" s="19"/>
      <c r="B7" s="2"/>
      <c r="C7" s="2"/>
      <c r="D7" s="2"/>
      <c r="E7" s="20"/>
      <c r="F7" s="20"/>
      <c r="G7" s="2"/>
      <c r="H7" s="5"/>
      <c r="I7" s="2"/>
      <c r="J7" s="89"/>
      <c r="K7" s="57"/>
      <c r="L7" s="30"/>
      <c r="M7" s="106"/>
    </row>
    <row r="8" spans="1:14" s="21" customFormat="1" x14ac:dyDescent="0.2">
      <c r="A8" s="50"/>
      <c r="B8" s="51"/>
      <c r="C8" s="51"/>
      <c r="D8" s="51" t="s">
        <v>0</v>
      </c>
      <c r="E8" s="52"/>
      <c r="F8" s="52"/>
      <c r="G8" s="51"/>
      <c r="H8" s="53"/>
      <c r="I8" s="53" t="s">
        <v>9</v>
      </c>
      <c r="J8" s="54"/>
      <c r="K8" s="58" t="s">
        <v>26</v>
      </c>
      <c r="L8" s="79" t="s">
        <v>25</v>
      </c>
      <c r="M8" s="107"/>
    </row>
    <row r="9" spans="1:14" s="21" customFormat="1" x14ac:dyDescent="0.2">
      <c r="A9" s="22" t="s">
        <v>1</v>
      </c>
      <c r="B9" s="3" t="s">
        <v>2</v>
      </c>
      <c r="C9" s="3" t="s">
        <v>12</v>
      </c>
      <c r="D9" s="3" t="s">
        <v>3</v>
      </c>
      <c r="E9" s="3" t="s">
        <v>10</v>
      </c>
      <c r="F9" s="3"/>
      <c r="G9" s="3"/>
      <c r="H9" s="4"/>
      <c r="I9" s="4" t="s">
        <v>6</v>
      </c>
      <c r="J9" s="31" t="s">
        <v>7</v>
      </c>
      <c r="K9" s="31" t="s">
        <v>23</v>
      </c>
      <c r="L9" s="31" t="s">
        <v>24</v>
      </c>
      <c r="M9" s="108" t="s">
        <v>30</v>
      </c>
    </row>
    <row r="10" spans="1:14" s="6" customFormat="1" x14ac:dyDescent="0.2">
      <c r="D10" s="21"/>
      <c r="H10" s="32"/>
      <c r="I10" s="63"/>
      <c r="J10" s="32"/>
      <c r="K10" s="32"/>
      <c r="L10" s="32"/>
      <c r="M10" s="32"/>
    </row>
    <row r="11" spans="1:14" s="6" customFormat="1" x14ac:dyDescent="0.2">
      <c r="A11" s="90" t="s">
        <v>14</v>
      </c>
      <c r="B11" s="91">
        <v>6084</v>
      </c>
      <c r="C11" s="17"/>
      <c r="D11" s="21"/>
      <c r="E11" s="26" t="s">
        <v>16</v>
      </c>
      <c r="G11" s="17"/>
      <c r="H11" s="8"/>
      <c r="I11" s="63"/>
      <c r="J11" s="32"/>
      <c r="K11" s="32"/>
      <c r="L11" s="32"/>
      <c r="M11" s="32"/>
    </row>
    <row r="12" spans="1:14" s="6" customFormat="1" x14ac:dyDescent="0.2">
      <c r="A12" s="16"/>
      <c r="B12" s="17"/>
      <c r="C12" s="17"/>
      <c r="D12" s="21"/>
      <c r="E12" s="18"/>
      <c r="G12" s="17"/>
      <c r="H12" s="8"/>
      <c r="I12" s="63"/>
      <c r="J12" s="32"/>
      <c r="K12" s="32"/>
      <c r="L12" s="32"/>
      <c r="M12" s="32"/>
    </row>
    <row r="13" spans="1:14" s="6" customFormat="1" x14ac:dyDescent="0.2">
      <c r="A13" s="13"/>
      <c r="B13" s="17"/>
      <c r="C13" s="17"/>
      <c r="D13" s="21"/>
      <c r="E13" s="18" t="s">
        <v>17</v>
      </c>
      <c r="F13" s="87">
        <f>[1]Template!$F$12</f>
        <v>46203</v>
      </c>
      <c r="G13" s="17"/>
      <c r="H13" s="8"/>
      <c r="I13" s="63"/>
      <c r="J13" s="32"/>
      <c r="K13" s="32"/>
      <c r="L13" s="32"/>
      <c r="M13" s="32"/>
    </row>
    <row r="14" spans="1:14" s="6" customFormat="1" x14ac:dyDescent="0.2">
      <c r="A14" s="16"/>
      <c r="B14" s="10"/>
      <c r="C14" s="10"/>
      <c r="D14" s="21"/>
      <c r="E14" t="s">
        <v>8</v>
      </c>
      <c r="F14" s="18"/>
      <c r="G14" s="10"/>
      <c r="H14" s="11"/>
      <c r="I14" s="63"/>
      <c r="J14" s="32">
        <v>26552808.730000027</v>
      </c>
      <c r="K14" s="32">
        <v>139289211.00999999</v>
      </c>
      <c r="L14" s="55">
        <v>23862429.320283096</v>
      </c>
      <c r="M14" s="32">
        <v>14595262</v>
      </c>
      <c r="N14" s="80"/>
    </row>
    <row r="15" spans="1:14" s="6" customFormat="1" x14ac:dyDescent="0.2">
      <c r="A15" s="13"/>
      <c r="D15" s="21"/>
      <c r="H15" s="32"/>
      <c r="I15" s="63"/>
      <c r="J15" s="32"/>
      <c r="K15" s="32"/>
      <c r="L15" s="32"/>
      <c r="M15" s="32"/>
    </row>
    <row r="16" spans="1:14" s="6" customFormat="1" x14ac:dyDescent="0.2">
      <c r="A16" s="13"/>
      <c r="D16" s="21"/>
      <c r="E16" s="18" t="s">
        <v>27</v>
      </c>
      <c r="H16" s="32"/>
      <c r="I16" s="64"/>
      <c r="J16" s="32"/>
      <c r="K16" s="32"/>
      <c r="L16" s="32"/>
      <c r="M16" s="32"/>
    </row>
    <row r="17" spans="1:13" customFormat="1" x14ac:dyDescent="0.2">
      <c r="A17" s="82"/>
      <c r="D17" s="83"/>
      <c r="E17" s="97" t="s">
        <v>31</v>
      </c>
      <c r="F17" s="18"/>
      <c r="G17" s="24"/>
      <c r="H17" s="25"/>
      <c r="I17" s="110" t="s">
        <v>32</v>
      </c>
      <c r="J17" s="55">
        <v>17000000</v>
      </c>
      <c r="K17" s="55"/>
      <c r="L17" s="55"/>
      <c r="M17" s="55"/>
    </row>
    <row r="18" spans="1:13" customFormat="1" x14ac:dyDescent="0.2">
      <c r="A18" s="82"/>
      <c r="D18" s="83"/>
      <c r="E18" s="97"/>
      <c r="F18" s="18"/>
      <c r="G18" s="24"/>
      <c r="H18" s="25"/>
      <c r="I18" s="110"/>
      <c r="J18" s="55"/>
      <c r="K18" s="55"/>
      <c r="L18" s="55"/>
      <c r="M18" s="55"/>
    </row>
    <row r="19" spans="1:13" customFormat="1" x14ac:dyDescent="0.2">
      <c r="A19" s="82"/>
      <c r="D19" s="83"/>
      <c r="E19" s="97"/>
      <c r="F19" s="18"/>
      <c r="G19" s="24"/>
      <c r="H19" s="25"/>
      <c r="I19" s="110"/>
      <c r="J19" s="55"/>
      <c r="K19" s="55"/>
      <c r="L19" s="55"/>
      <c r="M19" s="55"/>
    </row>
    <row r="20" spans="1:13" customFormat="1" x14ac:dyDescent="0.2">
      <c r="A20" s="82"/>
      <c r="D20" s="83"/>
      <c r="E20" s="97"/>
      <c r="F20" s="18"/>
      <c r="G20" s="24"/>
      <c r="H20" s="25"/>
      <c r="I20" s="110"/>
      <c r="J20" s="55"/>
      <c r="K20" s="55"/>
      <c r="L20" s="55"/>
      <c r="M20" s="55"/>
    </row>
    <row r="21" spans="1:13" customFormat="1" x14ac:dyDescent="0.2">
      <c r="A21" s="82"/>
      <c r="D21" s="83"/>
      <c r="E21" s="97"/>
      <c r="F21" s="18"/>
      <c r="G21" s="24"/>
      <c r="H21" s="25"/>
      <c r="I21" s="110"/>
      <c r="J21" s="55"/>
      <c r="K21" s="55"/>
      <c r="L21" s="55"/>
      <c r="M21" s="55"/>
    </row>
    <row r="22" spans="1:13" s="7" customFormat="1" x14ac:dyDescent="0.2">
      <c r="A22" s="23"/>
      <c r="B22" s="24"/>
      <c r="C22" s="24"/>
      <c r="D22" s="60"/>
      <c r="E22"/>
      <c r="F22" s="18"/>
      <c r="G22" s="24"/>
      <c r="H22" s="25"/>
      <c r="I22" s="65"/>
      <c r="J22" s="33"/>
      <c r="K22" s="33"/>
      <c r="L22" s="33"/>
      <c r="M22" s="33"/>
    </row>
    <row r="23" spans="1:13" s="6" customFormat="1" x14ac:dyDescent="0.2">
      <c r="A23" s="13"/>
      <c r="D23" s="21"/>
      <c r="E23" s="1" t="s">
        <v>18</v>
      </c>
      <c r="F23" s="45" t="s">
        <v>4</v>
      </c>
      <c r="G23" s="38" t="s">
        <v>5</v>
      </c>
      <c r="H23" s="38" t="s">
        <v>13</v>
      </c>
      <c r="I23" s="66"/>
      <c r="J23" s="34">
        <f>SUM(J14:J22)</f>
        <v>43552808.730000027</v>
      </c>
      <c r="K23" s="34">
        <f>SUM(K14:K22)</f>
        <v>139289211.00999999</v>
      </c>
      <c r="L23" s="34">
        <f>SUM(L14:L22)</f>
        <v>23862429.320283096</v>
      </c>
      <c r="M23" s="34">
        <f>SUM(M14:M22)</f>
        <v>14595262</v>
      </c>
    </row>
    <row r="24" spans="1:13" s="6" customFormat="1" x14ac:dyDescent="0.2">
      <c r="A24" s="13"/>
      <c r="D24" s="21"/>
      <c r="E24" s="10"/>
      <c r="F24" s="12"/>
      <c r="G24" s="12"/>
      <c r="H24" s="11"/>
      <c r="I24" s="67"/>
      <c r="J24" s="32"/>
      <c r="K24" s="32"/>
      <c r="L24" s="32"/>
      <c r="M24" s="32"/>
    </row>
    <row r="25" spans="1:13" s="6" customFormat="1" x14ac:dyDescent="0.2">
      <c r="A25" s="13"/>
      <c r="D25" s="21"/>
      <c r="E25" s="27" t="s">
        <v>19</v>
      </c>
      <c r="F25" s="12"/>
      <c r="G25" s="12"/>
      <c r="H25" s="10"/>
      <c r="I25" s="68"/>
      <c r="J25" s="32"/>
      <c r="K25" s="32"/>
      <c r="L25" s="32"/>
      <c r="M25" s="32"/>
    </row>
    <row r="26" spans="1:13" s="6" customFormat="1" x14ac:dyDescent="0.2">
      <c r="A26" s="13"/>
      <c r="D26" s="21"/>
      <c r="E26" s="27"/>
      <c r="F26" s="12"/>
      <c r="G26" s="12"/>
      <c r="H26" s="12"/>
      <c r="I26" s="68"/>
      <c r="J26" s="44"/>
      <c r="K26" s="32"/>
      <c r="L26" s="32"/>
      <c r="M26" s="44"/>
    </row>
    <row r="27" spans="1:13" s="6" customFormat="1" x14ac:dyDescent="0.2">
      <c r="A27" s="13"/>
      <c r="C27"/>
      <c r="D27" s="21"/>
      <c r="E27" s="18" t="s">
        <v>28</v>
      </c>
      <c r="F27" s="12"/>
      <c r="G27" s="12"/>
      <c r="H27" s="12"/>
      <c r="I27" s="68"/>
      <c r="J27" s="44"/>
      <c r="K27" s="32"/>
      <c r="L27" s="32"/>
      <c r="M27" s="44"/>
    </row>
    <row r="28" spans="1:13" s="6" customFormat="1" x14ac:dyDescent="0.2">
      <c r="A28" s="13"/>
      <c r="C28"/>
      <c r="D28" s="21"/>
      <c r="E28" s="18"/>
      <c r="F28" s="12"/>
      <c r="G28" s="10"/>
      <c r="H28" s="12"/>
      <c r="I28" s="98"/>
      <c r="J28" s="44"/>
      <c r="K28" s="32"/>
      <c r="L28" s="32"/>
      <c r="M28" s="44"/>
    </row>
    <row r="29" spans="1:13" s="6" customFormat="1" x14ac:dyDescent="0.2">
      <c r="A29" s="90" t="s">
        <v>14</v>
      </c>
      <c r="B29" s="91">
        <v>6084</v>
      </c>
      <c r="C29" t="s">
        <v>41</v>
      </c>
      <c r="D29" s="99" t="s">
        <v>42</v>
      </c>
      <c r="E29" t="s">
        <v>43</v>
      </c>
      <c r="F29" s="12" t="s">
        <v>44</v>
      </c>
      <c r="G29" s="10" t="s">
        <v>45</v>
      </c>
      <c r="H29" s="12" t="s">
        <v>46</v>
      </c>
      <c r="I29" s="98" t="s">
        <v>47</v>
      </c>
      <c r="J29" s="44">
        <v>1269000</v>
      </c>
      <c r="K29" s="32"/>
      <c r="L29" s="32"/>
      <c r="M29" s="44"/>
    </row>
    <row r="30" spans="1:13" s="6" customFormat="1" x14ac:dyDescent="0.2">
      <c r="A30" s="90" t="s">
        <v>14</v>
      </c>
      <c r="B30" s="91">
        <v>6084</v>
      </c>
      <c r="C30" t="s">
        <v>48</v>
      </c>
      <c r="D30" s="99" t="s">
        <v>42</v>
      </c>
      <c r="E30" t="s">
        <v>49</v>
      </c>
      <c r="F30" s="12" t="s">
        <v>50</v>
      </c>
      <c r="G30" s="10" t="s">
        <v>51</v>
      </c>
      <c r="H30" s="12" t="s">
        <v>52</v>
      </c>
      <c r="I30" s="98" t="s">
        <v>47</v>
      </c>
      <c r="J30" s="44">
        <v>3051000</v>
      </c>
      <c r="K30" s="32"/>
      <c r="L30" s="32"/>
      <c r="M30" s="44"/>
    </row>
    <row r="31" spans="1:13" s="6" customFormat="1" x14ac:dyDescent="0.2">
      <c r="A31" s="90" t="s">
        <v>14</v>
      </c>
      <c r="B31" s="91">
        <v>6084</v>
      </c>
      <c r="C31" t="s">
        <v>53</v>
      </c>
      <c r="D31" s="99" t="s">
        <v>54</v>
      </c>
      <c r="E31" t="s">
        <v>55</v>
      </c>
      <c r="F31" s="12" t="s">
        <v>56</v>
      </c>
      <c r="G31" s="10" t="s">
        <v>57</v>
      </c>
      <c r="H31" s="12" t="s">
        <v>58</v>
      </c>
      <c r="I31" s="98" t="s">
        <v>47</v>
      </c>
      <c r="J31" s="44">
        <v>750000</v>
      </c>
      <c r="K31" s="32"/>
      <c r="L31" s="32"/>
      <c r="M31" s="44"/>
    </row>
    <row r="32" spans="1:13" s="6" customFormat="1" x14ac:dyDescent="0.2">
      <c r="A32" s="90" t="s">
        <v>14</v>
      </c>
      <c r="B32" s="91">
        <v>6084</v>
      </c>
      <c r="C32" t="s">
        <v>59</v>
      </c>
      <c r="D32" s="99" t="s">
        <v>54</v>
      </c>
      <c r="E32" t="s">
        <v>60</v>
      </c>
      <c r="F32" s="12" t="s">
        <v>61</v>
      </c>
      <c r="G32" s="10" t="s">
        <v>62</v>
      </c>
      <c r="H32" s="12" t="s">
        <v>63</v>
      </c>
      <c r="I32" s="98" t="s">
        <v>47</v>
      </c>
      <c r="J32" s="44">
        <v>1000000</v>
      </c>
      <c r="K32" s="32"/>
      <c r="L32" s="32"/>
      <c r="M32" s="44"/>
    </row>
    <row r="33" spans="1:13" s="6" customFormat="1" x14ac:dyDescent="0.2">
      <c r="A33" s="90" t="s">
        <v>14</v>
      </c>
      <c r="B33" s="91">
        <v>6084</v>
      </c>
      <c r="C33" t="s">
        <v>64</v>
      </c>
      <c r="D33" s="99" t="s">
        <v>54</v>
      </c>
      <c r="E33" s="102" t="s">
        <v>65</v>
      </c>
      <c r="F33" s="12" t="s">
        <v>66</v>
      </c>
      <c r="G33" s="10" t="s">
        <v>67</v>
      </c>
      <c r="H33" s="12" t="s">
        <v>68</v>
      </c>
      <c r="I33" s="98" t="s">
        <v>69</v>
      </c>
      <c r="J33" s="44"/>
      <c r="K33" s="32"/>
      <c r="L33" s="32"/>
      <c r="M33" s="44">
        <v>14159465</v>
      </c>
    </row>
    <row r="34" spans="1:13" s="6" customFormat="1" x14ac:dyDescent="0.2">
      <c r="A34" s="90" t="s">
        <v>14</v>
      </c>
      <c r="B34" s="91">
        <v>6084</v>
      </c>
      <c r="C34" t="s">
        <v>64</v>
      </c>
      <c r="D34" s="99" t="s">
        <v>54</v>
      </c>
      <c r="E34" s="102" t="s">
        <v>65</v>
      </c>
      <c r="F34" s="12" t="s">
        <v>66</v>
      </c>
      <c r="G34" s="10" t="s">
        <v>67</v>
      </c>
      <c r="H34" s="12" t="s">
        <v>68</v>
      </c>
      <c r="I34" s="98" t="s">
        <v>40</v>
      </c>
      <c r="J34" s="44"/>
      <c r="K34" s="32">
        <v>26840535</v>
      </c>
      <c r="L34" s="32"/>
      <c r="M34" s="44"/>
    </row>
    <row r="35" spans="1:13" s="6" customFormat="1" x14ac:dyDescent="0.2">
      <c r="A35" s="103"/>
      <c r="B35" s="104"/>
      <c r="C35"/>
      <c r="D35" s="99"/>
      <c r="E35" s="102"/>
      <c r="F35" s="12"/>
      <c r="G35" s="10"/>
      <c r="H35" s="12"/>
      <c r="I35" s="98"/>
      <c r="J35" s="44"/>
      <c r="K35" s="32"/>
      <c r="L35" s="32"/>
      <c r="M35" s="44"/>
    </row>
    <row r="36" spans="1:13" s="6" customFormat="1" ht="12" customHeight="1" x14ac:dyDescent="0.2">
      <c r="A36" s="13"/>
      <c r="D36" s="21"/>
      <c r="E36" s="28" t="s">
        <v>29</v>
      </c>
      <c r="F36" s="41"/>
      <c r="G36" s="9"/>
      <c r="H36" s="9"/>
      <c r="I36" s="69"/>
      <c r="J36" s="35">
        <f>SUM(J28:J35)</f>
        <v>6070000</v>
      </c>
      <c r="K36" s="35">
        <f>SUM(K28:K35)</f>
        <v>26840535</v>
      </c>
      <c r="L36" s="35">
        <f>SUM(L28:L35)</f>
        <v>0</v>
      </c>
      <c r="M36" s="35">
        <f>SUM(M28:M35)</f>
        <v>14159465</v>
      </c>
    </row>
    <row r="37" spans="1:13" s="6" customFormat="1" x14ac:dyDescent="0.2">
      <c r="A37" s="13"/>
      <c r="D37" s="21"/>
      <c r="E37" s="10"/>
      <c r="F37" s="12"/>
      <c r="G37" s="11"/>
      <c r="H37" s="11"/>
      <c r="I37" s="67"/>
      <c r="J37" s="32"/>
      <c r="K37" s="32"/>
      <c r="L37" s="32"/>
      <c r="M37" s="32"/>
    </row>
    <row r="38" spans="1:13" s="6" customFormat="1" x14ac:dyDescent="0.2">
      <c r="A38" s="13"/>
      <c r="B38" s="17"/>
      <c r="D38" s="21"/>
      <c r="E38" s="18" t="s">
        <v>11</v>
      </c>
      <c r="F38" s="12"/>
      <c r="G38" s="11"/>
      <c r="H38" s="11"/>
      <c r="I38" s="67"/>
      <c r="J38" s="32"/>
      <c r="K38" s="32"/>
      <c r="L38" s="32"/>
      <c r="M38" s="32"/>
    </row>
    <row r="39" spans="1:13" s="6" customFormat="1" x14ac:dyDescent="0.2">
      <c r="A39" s="13"/>
      <c r="B39" s="17"/>
      <c r="D39" s="21"/>
      <c r="E39" s="18"/>
      <c r="F39" s="12"/>
      <c r="G39" s="12"/>
      <c r="H39" s="11"/>
      <c r="I39" s="67"/>
      <c r="J39" s="32"/>
      <c r="K39" s="32"/>
      <c r="L39" s="32"/>
      <c r="M39" s="32"/>
    </row>
    <row r="40" spans="1:13" s="6" customFormat="1" x14ac:dyDescent="0.2">
      <c r="A40" s="90" t="s">
        <v>14</v>
      </c>
      <c r="B40" s="115" t="s">
        <v>33</v>
      </c>
      <c r="C40" t="s">
        <v>34</v>
      </c>
      <c r="D40" s="96" t="s">
        <v>35</v>
      </c>
      <c r="E40" s="48" t="s">
        <v>36</v>
      </c>
      <c r="F40" s="74" t="s">
        <v>37</v>
      </c>
      <c r="G40" s="74" t="s">
        <v>38</v>
      </c>
      <c r="H40" s="100" t="s">
        <v>39</v>
      </c>
      <c r="I40" s="86" t="s">
        <v>40</v>
      </c>
      <c r="J40" s="32"/>
      <c r="K40" s="32">
        <v>5000000</v>
      </c>
      <c r="L40" s="32"/>
      <c r="M40" s="32"/>
    </row>
    <row r="41" spans="1:13" s="6" customFormat="1" x14ac:dyDescent="0.2">
      <c r="A41" s="90"/>
      <c r="B41" s="91"/>
      <c r="C41"/>
      <c r="D41" s="96"/>
      <c r="E41" s="102"/>
      <c r="F41" s="74"/>
      <c r="G41" s="84"/>
      <c r="H41" s="74"/>
      <c r="I41" s="86"/>
      <c r="J41" s="32"/>
      <c r="K41" s="32"/>
      <c r="L41" s="32"/>
      <c r="M41" s="32"/>
    </row>
    <row r="42" spans="1:13" s="6" customFormat="1" x14ac:dyDescent="0.2">
      <c r="A42" s="16"/>
      <c r="B42" s="17"/>
      <c r="C42"/>
      <c r="D42" s="95"/>
      <c r="E42" s="48"/>
      <c r="F42" s="46"/>
      <c r="G42" s="47"/>
      <c r="H42" s="49"/>
      <c r="I42" s="70"/>
      <c r="J42" s="32"/>
      <c r="K42" s="32"/>
      <c r="L42" s="32"/>
      <c r="M42" s="32"/>
    </row>
    <row r="43" spans="1:13" s="6" customFormat="1" x14ac:dyDescent="0.2">
      <c r="A43" s="94"/>
      <c r="D43" s="71"/>
      <c r="E43" s="28" t="s">
        <v>20</v>
      </c>
      <c r="F43" s="41"/>
      <c r="G43" s="41"/>
      <c r="H43" s="9"/>
      <c r="I43" s="69"/>
      <c r="J43" s="35">
        <f>SUM(J39:J42)</f>
        <v>0</v>
      </c>
      <c r="K43" s="35">
        <f>SUM(K39:K42)</f>
        <v>5000000</v>
      </c>
      <c r="L43" s="35">
        <f>SUM(L39:L42)</f>
        <v>0</v>
      </c>
      <c r="M43" s="35">
        <f>SUM(M39:M42)</f>
        <v>0</v>
      </c>
    </row>
    <row r="44" spans="1:13" s="6" customFormat="1" x14ac:dyDescent="0.2">
      <c r="A44" s="94"/>
      <c r="D44" s="21"/>
      <c r="E44" s="10"/>
      <c r="F44" s="10"/>
      <c r="G44" s="10"/>
      <c r="H44" s="10"/>
      <c r="I44" s="71"/>
      <c r="J44" s="43"/>
      <c r="K44" s="32"/>
      <c r="L44" s="32"/>
      <c r="M44" s="43"/>
    </row>
    <row r="45" spans="1:13" s="6" customFormat="1" x14ac:dyDescent="0.2">
      <c r="A45" s="94"/>
      <c r="D45" s="21"/>
      <c r="I45" s="21"/>
      <c r="J45" s="44"/>
      <c r="K45" s="32"/>
      <c r="L45" s="32"/>
      <c r="M45" s="44"/>
    </row>
    <row r="46" spans="1:13" s="6" customFormat="1" ht="30" customHeight="1" x14ac:dyDescent="0.2">
      <c r="A46" s="13"/>
      <c r="D46" s="21"/>
      <c r="E46" s="1" t="s">
        <v>21</v>
      </c>
      <c r="F46" s="39"/>
      <c r="G46" s="39"/>
      <c r="H46" s="39"/>
      <c r="I46" s="72"/>
      <c r="J46" s="101">
        <f>J43+J36</f>
        <v>6070000</v>
      </c>
      <c r="K46" s="34">
        <f>K43+K36</f>
        <v>31840535</v>
      </c>
      <c r="L46" s="34">
        <f>L43+L36</f>
        <v>0</v>
      </c>
      <c r="M46" s="101">
        <f>M43+M36</f>
        <v>14159465</v>
      </c>
    </row>
    <row r="47" spans="1:13" s="6" customFormat="1" x14ac:dyDescent="0.2">
      <c r="A47" s="13"/>
      <c r="D47" s="21"/>
      <c r="F47" s="40"/>
      <c r="I47" s="21"/>
      <c r="J47" s="44"/>
      <c r="K47" s="32"/>
      <c r="L47" s="32"/>
      <c r="M47" s="44"/>
    </row>
    <row r="48" spans="1:13" s="6" customFormat="1" ht="42" customHeight="1" x14ac:dyDescent="0.2">
      <c r="A48" s="13"/>
      <c r="D48" s="21"/>
      <c r="E48" s="29" t="s">
        <v>22</v>
      </c>
      <c r="F48" s="88">
        <f>F4</f>
        <v>46234</v>
      </c>
      <c r="G48" s="42"/>
      <c r="H48" s="42"/>
      <c r="I48" s="73"/>
      <c r="J48" s="92">
        <f>-J46+J23</f>
        <v>37482808.730000027</v>
      </c>
      <c r="K48" s="93">
        <f>-K46+K23</f>
        <v>107448676.00999999</v>
      </c>
      <c r="L48" s="93">
        <f>-L46+L23</f>
        <v>23862429.320283096</v>
      </c>
      <c r="M48" s="109">
        <f>-M46+M23</f>
        <v>435797</v>
      </c>
    </row>
    <row r="49" spans="1:14" s="6" customFormat="1" x14ac:dyDescent="0.2">
      <c r="A49" s="13"/>
      <c r="D49" s="21"/>
      <c r="E49" s="111"/>
      <c r="F49" s="112"/>
      <c r="G49" s="40"/>
      <c r="H49" s="40"/>
      <c r="I49" s="78"/>
      <c r="J49" s="113"/>
      <c r="K49" s="113"/>
      <c r="L49" s="113"/>
      <c r="M49" s="114"/>
    </row>
    <row r="50" spans="1:14" s="6" customFormat="1" x14ac:dyDescent="0.2">
      <c r="A50" s="13"/>
      <c r="D50" s="21"/>
      <c r="E50"/>
      <c r="I50" s="21"/>
      <c r="M50" s="105"/>
    </row>
    <row r="51" spans="1:14" s="6" customFormat="1" x14ac:dyDescent="0.2">
      <c r="A51" s="40"/>
      <c r="B51" s="40"/>
      <c r="C51" s="40"/>
      <c r="D51" s="78"/>
      <c r="E51" s="40"/>
      <c r="F51" s="40"/>
      <c r="G51" s="40"/>
      <c r="H51" s="40"/>
      <c r="I51" s="78"/>
      <c r="J51" s="40"/>
      <c r="K51" s="40"/>
      <c r="L51" s="40"/>
      <c r="M51" s="40"/>
    </row>
    <row r="52" spans="1:14" x14ac:dyDescent="0.2">
      <c r="E52"/>
      <c r="F52" s="7"/>
      <c r="G52" s="7"/>
      <c r="H52" s="7"/>
      <c r="I52" s="76"/>
      <c r="J52" s="77"/>
      <c r="K52" s="77"/>
      <c r="L52" s="77"/>
      <c r="M52" s="77"/>
      <c r="N52" s="81"/>
    </row>
    <row r="53" spans="1:14" x14ac:dyDescent="0.2">
      <c r="E53" s="15"/>
      <c r="F53" s="15"/>
      <c r="G53" s="15"/>
      <c r="H53" s="15"/>
      <c r="I53" s="75"/>
      <c r="J53" s="85"/>
      <c r="K53" s="85"/>
      <c r="L53" s="85"/>
      <c r="M53" s="85"/>
    </row>
    <row r="54" spans="1:14" x14ac:dyDescent="0.2">
      <c r="I54" s="75"/>
      <c r="J54" s="37"/>
      <c r="K54" s="37"/>
      <c r="L54" s="37"/>
      <c r="M54" s="37"/>
    </row>
    <row r="55" spans="1:14" x14ac:dyDescent="0.2">
      <c r="J55" s="37"/>
      <c r="K55" s="37"/>
      <c r="L55" s="37"/>
      <c r="M55" s="37"/>
    </row>
    <row r="56" spans="1:14" x14ac:dyDescent="0.2">
      <c r="J56" s="37"/>
      <c r="K56" s="37"/>
      <c r="L56" s="37"/>
      <c r="M56" s="37"/>
    </row>
    <row r="57" spans="1:14" x14ac:dyDescent="0.2">
      <c r="A57" s="15"/>
      <c r="B57" s="15"/>
      <c r="C57" s="15"/>
      <c r="D57" s="62"/>
      <c r="J57" s="37"/>
      <c r="K57" s="37"/>
      <c r="L57" s="37"/>
      <c r="M57" s="37"/>
    </row>
    <row r="58" spans="1:14" x14ac:dyDescent="0.2">
      <c r="A58" s="15"/>
      <c r="B58" s="15"/>
      <c r="C58" s="15"/>
      <c r="D58" s="62"/>
      <c r="E58" s="15"/>
      <c r="F58" s="15"/>
      <c r="G58" s="15"/>
      <c r="H58" s="15"/>
      <c r="I58" s="62"/>
      <c r="J58" s="37"/>
      <c r="K58" s="37"/>
      <c r="L58" s="37"/>
      <c r="M58" s="37"/>
    </row>
    <row r="59" spans="1:14" x14ac:dyDescent="0.2">
      <c r="E59" s="15"/>
      <c r="F59" s="15"/>
      <c r="G59" s="15"/>
      <c r="H59" s="15"/>
      <c r="I59" s="62"/>
      <c r="J59" s="37"/>
      <c r="K59" s="37"/>
      <c r="L59" s="37"/>
      <c r="M59" s="37"/>
    </row>
    <row r="60" spans="1:14" x14ac:dyDescent="0.2">
      <c r="J60" s="36"/>
      <c r="K60" s="36"/>
      <c r="L60" s="36"/>
      <c r="M60" s="36"/>
    </row>
    <row r="61" spans="1:14" x14ac:dyDescent="0.2">
      <c r="J61" s="36"/>
      <c r="K61" s="36"/>
      <c r="L61" s="36"/>
      <c r="M61" s="36"/>
    </row>
    <row r="62" spans="1:14" x14ac:dyDescent="0.2">
      <c r="J62" s="36"/>
      <c r="K62" s="36"/>
      <c r="L62" s="36"/>
      <c r="M62" s="36"/>
    </row>
    <row r="63" spans="1:14" x14ac:dyDescent="0.2">
      <c r="J63" s="36"/>
      <c r="K63" s="36"/>
      <c r="L63" s="36"/>
      <c r="M63" s="36"/>
    </row>
    <row r="64" spans="1:14" x14ac:dyDescent="0.2">
      <c r="J64" s="36"/>
      <c r="K64" s="36"/>
      <c r="L64" s="36"/>
      <c r="M64" s="36"/>
    </row>
  </sheetData>
  <phoneticPr fontId="0" type="noConversion"/>
  <printOptions horizontalCentered="1"/>
  <pageMargins left="0.25" right="0.25" top="0.5" bottom="0.5" header="0.5" footer="0.25"/>
  <pageSetup scale="63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MTC</vt:lpstr>
      <vt:lpstr>MTC!Print_Area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2020-10-12T18:44:29Z</cp:lastPrinted>
  <dcterms:created xsi:type="dcterms:W3CDTF">2004-07-28T16:25:05Z</dcterms:created>
  <dcterms:modified xsi:type="dcterms:W3CDTF">2026-08-04T20:18:45Z</dcterms:modified>
</cp:coreProperties>
</file>