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ffice of Resource Management\Subvention Management\Monthly Balance Reports\FY 25-26\Monthly Folders\July 2026\Monthly Activity Reports\"/>
    </mc:Choice>
  </mc:AlternateContent>
  <xr:revisionPtr revIDLastSave="0" documentId="13_ncr:1_{A77ADA38-52FC-4EE0-8E47-01392FD7DA91}" xr6:coauthVersionLast="47" xr6:coauthVersionMax="47" xr10:uidLastSave="{00000000-0000-0000-0000-000000000000}"/>
  <bookViews>
    <workbookView xWindow="-28920" yWindow="45" windowWidth="29040" windowHeight="15720" tabRatio="601" xr2:uid="{00000000-000D-0000-FFFF-FFFF00000000}"/>
  </bookViews>
  <sheets>
    <sheet name="Fresno" sheetId="1" r:id="rId1"/>
  </sheets>
  <externalReferences>
    <externalReference r:id="rId2"/>
  </externalReferences>
  <definedNames>
    <definedName name="_xlnm._FilterDatabase" localSheetId="0" hidden="1">Fresno!#REF!</definedName>
    <definedName name="_xlnm.Print_Area" localSheetId="0">Fresno!$A$1:$L$63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9" i="1" l="1"/>
  <c r="M23" i="1"/>
  <c r="M56" i="1"/>
  <c r="M49" i="1"/>
  <c r="M59" i="1" l="1"/>
  <c r="M61" i="1" s="1"/>
  <c r="K49" i="1"/>
  <c r="L49" i="1"/>
  <c r="F13" i="1"/>
  <c r="F4" i="1"/>
  <c r="J23" i="1" l="1"/>
  <c r="L23" i="1" l="1"/>
  <c r="F3" i="1" l="1"/>
  <c r="K23" i="1" l="1"/>
  <c r="F61" i="1" l="1"/>
  <c r="K56" i="1" l="1"/>
  <c r="K59" i="1" s="1"/>
  <c r="K61" i="1" s="1"/>
  <c r="L56" i="1" l="1"/>
  <c r="L59" i="1" s="1"/>
  <c r="L61" i="1" s="1"/>
  <c r="J56" i="1"/>
  <c r="J59" i="1" s="1"/>
  <c r="J61" i="1" s="1"/>
</calcChain>
</file>

<file path=xl/sharedStrings.xml><?xml version="1.0" encoding="utf-8"?>
<sst xmlns="http://schemas.openxmlformats.org/spreadsheetml/2006/main" count="186" uniqueCount="105">
  <si>
    <t>Date of</t>
  </si>
  <si>
    <t>District</t>
  </si>
  <si>
    <t>MPO/RTPA</t>
  </si>
  <si>
    <t>Transaction</t>
  </si>
  <si>
    <t>Project #</t>
  </si>
  <si>
    <t>Location</t>
  </si>
  <si>
    <t>Code</t>
  </si>
  <si>
    <t>CMAQ</t>
  </si>
  <si>
    <t>(AB 1012 Report Unobligated Balance)</t>
  </si>
  <si>
    <t>Appn</t>
  </si>
  <si>
    <t>Local Agency</t>
  </si>
  <si>
    <t>Transfers/Exchanges (includes FTAs)</t>
  </si>
  <si>
    <t>County</t>
  </si>
  <si>
    <t>Description</t>
  </si>
  <si>
    <t>Obligations</t>
  </si>
  <si>
    <t>06</t>
  </si>
  <si>
    <t>Council of Fresno County Governments</t>
  </si>
  <si>
    <t>Monthly Activity Report</t>
  </si>
  <si>
    <t xml:space="preserve">Beginning Balance as of: </t>
  </si>
  <si>
    <t>Total Beginning Balance and Apportionments</t>
  </si>
  <si>
    <t xml:space="preserve">Activities/Adjustments </t>
  </si>
  <si>
    <t xml:space="preserve">   Subtotal Obligations</t>
  </si>
  <si>
    <t xml:space="preserve">   Subtotal Transfers/Exchanges </t>
  </si>
  <si>
    <t>Total Activities/Adjustments (includes obligations, transfers, and exchanges)</t>
  </si>
  <si>
    <t>Apportionment Adjustments</t>
  </si>
  <si>
    <t>Ending Balance as of:
(total beginning balance and apportionments less total activities/adjustments)</t>
  </si>
  <si>
    <t>Urban</t>
  </si>
  <si>
    <t>Any Area</t>
  </si>
  <si>
    <t>RSTP /</t>
  </si>
  <si>
    <t>STBGP</t>
  </si>
  <si>
    <t>TIFIA</t>
  </si>
  <si>
    <t xml:space="preserve"> </t>
  </si>
  <si>
    <t xml:space="preserve">No Transfers/Exchanges </t>
  </si>
  <si>
    <t>Fresno</t>
  </si>
  <si>
    <t>07/02/2026</t>
  </si>
  <si>
    <t>FRESNO</t>
  </si>
  <si>
    <t>CML-5060(385)</t>
  </si>
  <si>
    <t>MCKINLEY AND BLYTHE AVENUES INTERSECTION; AND MCKINELY AVENUE (NORTHSIDE) FROM CECELIA AVE TO 400 FT EAST OF BLYTHE AVENUE</t>
  </si>
  <si>
    <t xml:space="preserve">INSTALL TRAFFIC SIGNALS, BIKE LANE, STREETLIGHTS, STORM DRAIN, SIGNING AND </t>
  </si>
  <si>
    <t>Y400</t>
  </si>
  <si>
    <t>Z400</t>
  </si>
  <si>
    <t>07/17/2026</t>
  </si>
  <si>
    <t>FIREBAUGH</t>
  </si>
  <si>
    <t>STPL-5224(028)</t>
  </si>
  <si>
    <t>12TH ST / NEES AVE FROM WEST SIDE OF RAILROAD R/W TO WEST CITY LIMIT</t>
  </si>
  <si>
    <t>PAVEMENT REHABILITATION</t>
  </si>
  <si>
    <t>Y240</t>
  </si>
  <si>
    <t>07/31/2026</t>
  </si>
  <si>
    <t>ATPCML-5942(332)</t>
  </si>
  <si>
    <t xml:space="preserve">EASTON WITHIN THE BOUNDING STREETS OF E FANTZ AVE. IN THE NORTH, W MORTON AVE. TO THE SOUTH, S FIG AVE. TO THE WEST, AND S </t>
  </si>
  <si>
    <t xml:space="preserve">SIDEWALK REPLACEMENT INCLUDING NON-ADA COMPLIANT RAMPS, CURB AND GUTTER </t>
  </si>
  <si>
    <t>Y003</t>
  </si>
  <si>
    <t>CML-5060(359)</t>
  </si>
  <si>
    <t>ASHLAN AVENUE FROM CORNELIA TO BLACKSTONE AVENUES</t>
  </si>
  <si>
    <t xml:space="preserve">INSTALLATION OF WIRELESS COMMUNICATIONS, 2070L INTELLIGENT TRAFFIC SIGNAL </t>
  </si>
  <si>
    <t>Z40E</t>
  </si>
  <si>
    <t>CML-5060(411)</t>
  </si>
  <si>
    <t>CHRUCH AVENUE MARTIN LUTHER KING TO ELM AVENUES</t>
  </si>
  <si>
    <t xml:space="preserve">CHURCH: MLK TO ELM, 2LU TO 3LU, PAVEMENT, BUFFERED CLASS IV BIKE LANES, CURB </t>
  </si>
  <si>
    <t>07/28/2026</t>
  </si>
  <si>
    <t>CML-5060(414)</t>
  </si>
  <si>
    <t>TULARE AVENUE FROM CEDAR TO CHESTNUT AVENUES</t>
  </si>
  <si>
    <t xml:space="preserve">ADA CURB RAMPS, ROAD DIET, BUFFERED CLASS II BIKE LANES, HIGH VISIBILITY </t>
  </si>
  <si>
    <t>CML-5942(334)</t>
  </si>
  <si>
    <t>FOWLER AVENUE FROM 500 FT NORTH OF DAVIS TO COUNTY LINE (KINGS RIVER)</t>
  </si>
  <si>
    <t xml:space="preserve">CONSTRUCT UP TO 6-FOOT-WIDE PAVED SHOULDERS ON BOTH SIDES OF SOUTH FOWLER AVE </t>
  </si>
  <si>
    <t>STPL-5060(415)</t>
  </si>
  <si>
    <t xml:space="preserve">FIGARDEN DRIVE, APPROXIMATELY 0.65 MILES/3,432 FEET, FROM SANTA FE TO GATES AVENUE. THE SANTA FE, BULLARD, AND GATES </t>
  </si>
  <si>
    <t xml:space="preserve">FIGARDEN; SANTA FE-GATES; GRIND, OVERLAY, RECONSTRUCT, CLASS IV BICYCLE LANES, </t>
  </si>
  <si>
    <t>07/14/2026</t>
  </si>
  <si>
    <t>KERMAN</t>
  </si>
  <si>
    <t>STPL-5291(025)</t>
  </si>
  <si>
    <t>VINELAND AVE. FROM WHITESBRIDGE AVE. TO 660' SOUTH</t>
  </si>
  <si>
    <t xml:space="preserve">WIDEN ROAD, INSTALL CURB AND GUTTER, AND SIDEWALKS, STRIPING BICYCLE AND </t>
  </si>
  <si>
    <t>Y230</t>
  </si>
  <si>
    <t>KINGSBURG</t>
  </si>
  <si>
    <t>STPL-5170(070)</t>
  </si>
  <si>
    <t>18TH AVENUE - EARL TO SIERRA</t>
  </si>
  <si>
    <t>RECONSTRUCTION OF PAVEMENT AND PEDESTRIAN FACILITIES</t>
  </si>
  <si>
    <t>07/30/2026</t>
  </si>
  <si>
    <t>MENDOTA</t>
  </si>
  <si>
    <t>CMLSTPL-5285(026)</t>
  </si>
  <si>
    <t>AMADOR AVENUE FROM OXNARD TO SMOOT</t>
  </si>
  <si>
    <t xml:space="preserve">AMADOR AVE APPROX. 125' S/O OXNARD AVE AND SMOOTH AVE APPROX. 660'; W/O </t>
  </si>
  <si>
    <t>STPL-5285(027)</t>
  </si>
  <si>
    <t xml:space="preserve">REHABILITATE 5TH STREET FROM QUINCE TO DERRICK AND QUINCE STREET FROM 5TH ST TO 6TH ST INCLUDING UPGRADES TO CURB RAMPS AND </t>
  </si>
  <si>
    <t>ROAD REHABILITATION</t>
  </si>
  <si>
    <t>ORANGE COVE</t>
  </si>
  <si>
    <t>STPL-5301(028)</t>
  </si>
  <si>
    <t>PARK BLVD FROM ANCHOR AVE TO 5TH ST</t>
  </si>
  <si>
    <t>CHIP SEAL AND RESTRIPE EXSITING EAST AND WESTBOUND LANES</t>
  </si>
  <si>
    <t>07/24/2026</t>
  </si>
  <si>
    <t>SANGER</t>
  </si>
  <si>
    <t>STPL-5197(054)</t>
  </si>
  <si>
    <t>7TH STREET FROM ACADEMY TO P STREET IN THE CITY OF SANGER</t>
  </si>
  <si>
    <t>STPL-5197(055)</t>
  </si>
  <si>
    <t>JENSEN AVENUE FROM BETHEL AVENUE TO FOWLER SWITCH CANAL (WB) IN THE CITY OF SANGER.</t>
  </si>
  <si>
    <t>07/09/2026</t>
  </si>
  <si>
    <t>SELMA</t>
  </si>
  <si>
    <t>CML-5096(043)</t>
  </si>
  <si>
    <t>MILL ST AT ORANGE AVE</t>
  </si>
  <si>
    <t>CONSTRUCT PAVEMENT PARK &amp; RIDE LOT, LANDSCAPE AREA AND DRIVE APPROCHES. (TC)</t>
  </si>
  <si>
    <t>STPL-5942(326)</t>
  </si>
  <si>
    <t>FOWLER AVE - ELKHORN AVE (HSR) TO COUNTY LINE (KINGS RIVER)</t>
  </si>
  <si>
    <t>ROAD RECONSTRUCTION OF 4.2 MILES OF FOWLER AVE FROM ELKHORN AVE TO FRESNO COUNTY LINE (KINGS RIVER) AND CONSTRUCT 8-FOOT WIDE PAVED SHOULDERS ON EACH SIDE OF THE 24-FOOT TRAVEL WAY, AND REPLACE 2 CULVERTS AT LIBERTY DITCH AND MURPHY SLOUGH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</si>
</sst>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[$-409]mmmm\ d\,\ yyyy;@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rgb="FFFF0000"/>
      <name val="Arial"/>
      <family val="2"/>
    </font>
    <font>
      <b/>
      <u/>
      <sz val="14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38" fontId="0" fillId="0" borderId="0"/>
    <xf numFmtId="43" fontId="1" fillId="0" borderId="0" applyFont="0" applyFill="0" applyBorder="0" applyAlignment="0" applyProtection="0"/>
  </cellStyleXfs>
  <cellXfs count="110">
    <xf numFmtId="38" fontId="0" fillId="0" borderId="0" xfId="0"/>
    <xf numFmtId="40" fontId="3" fillId="0" borderId="0" xfId="0" applyNumberFormat="1" applyFont="1"/>
    <xf numFmtId="38" fontId="3" fillId="0" borderId="0" xfId="0" applyFont="1"/>
    <xf numFmtId="43" fontId="2" fillId="3" borderId="14" xfId="1" applyFont="1" applyFill="1" applyBorder="1" applyAlignment="1">
      <alignment horizontal="center"/>
    </xf>
    <xf numFmtId="0" fontId="2" fillId="3" borderId="4" xfId="1" applyNumberFormat="1" applyFont="1" applyFill="1" applyBorder="1" applyAlignment="1" applyProtection="1">
      <alignment horizontal="center"/>
    </xf>
    <xf numFmtId="0" fontId="2" fillId="3" borderId="7" xfId="1" applyNumberFormat="1" applyFont="1" applyFill="1" applyBorder="1" applyAlignment="1" applyProtection="1">
      <alignment horizontal="center"/>
    </xf>
    <xf numFmtId="38" fontId="2" fillId="3" borderId="11" xfId="1" applyNumberFormat="1" applyFont="1" applyFill="1" applyBorder="1" applyAlignment="1" applyProtection="1">
      <alignment horizontal="center"/>
    </xf>
    <xf numFmtId="38" fontId="2" fillId="3" borderId="7" xfId="1" applyNumberFormat="1" applyFont="1" applyFill="1" applyBorder="1" applyAlignment="1" applyProtection="1">
      <alignment horizontal="center"/>
    </xf>
    <xf numFmtId="38" fontId="2" fillId="0" borderId="0" xfId="0" applyFont="1" applyAlignment="1">
      <alignment horizontal="center"/>
    </xf>
    <xf numFmtId="0" fontId="2" fillId="3" borderId="13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0" fontId="2" fillId="3" borderId="6" xfId="1" applyNumberFormat="1" applyFont="1" applyFill="1" applyBorder="1" applyAlignment="1" applyProtection="1">
      <alignment horizontal="center"/>
    </xf>
    <xf numFmtId="38" fontId="2" fillId="3" borderId="8" xfId="1" applyNumberFormat="1" applyFont="1" applyFill="1" applyBorder="1" applyAlignment="1" applyProtection="1">
      <alignment horizontal="center"/>
    </xf>
    <xf numFmtId="38" fontId="2" fillId="3" borderId="6" xfId="1" applyNumberFormat="1" applyFont="1" applyFill="1" applyBorder="1" applyAlignment="1" applyProtection="1">
      <alignment horizontal="center"/>
    </xf>
    <xf numFmtId="38" fontId="3" fillId="0" borderId="12" xfId="0" applyFont="1" applyBorder="1"/>
    <xf numFmtId="38" fontId="3" fillId="0" borderId="1" xfId="0" applyFont="1" applyBorder="1"/>
    <xf numFmtId="38" fontId="3" fillId="0" borderId="9" xfId="0" applyFont="1" applyBorder="1"/>
    <xf numFmtId="49" fontId="3" fillId="0" borderId="12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left"/>
    </xf>
    <xf numFmtId="38" fontId="2" fillId="0" borderId="0" xfId="0" applyFont="1"/>
    <xf numFmtId="0" fontId="3" fillId="0" borderId="1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3" fillId="0" borderId="1" xfId="0" applyNumberFormat="1" applyFont="1" applyBorder="1"/>
    <xf numFmtId="38" fontId="2" fillId="2" borderId="2" xfId="0" applyFont="1" applyFill="1" applyBorder="1" applyAlignment="1">
      <alignment wrapText="1"/>
    </xf>
    <xf numFmtId="38" fontId="2" fillId="2" borderId="10" xfId="0" applyFont="1" applyFill="1" applyBorder="1" applyAlignment="1">
      <alignment horizontal="center" wrapText="1"/>
    </xf>
    <xf numFmtId="38" fontId="2" fillId="2" borderId="3" xfId="0" applyFont="1" applyFill="1" applyBorder="1" applyAlignment="1">
      <alignment horizontal="center" wrapText="1"/>
    </xf>
    <xf numFmtId="38" fontId="2" fillId="2" borderId="10" xfId="0" applyFont="1" applyFill="1" applyBorder="1"/>
    <xf numFmtId="0" fontId="3" fillId="0" borderId="11" xfId="0" applyNumberFormat="1" applyFont="1" applyBorder="1"/>
    <xf numFmtId="0" fontId="3" fillId="0" borderId="12" xfId="0" applyNumberFormat="1" applyFont="1" applyBorder="1"/>
    <xf numFmtId="0" fontId="3" fillId="0" borderId="9" xfId="0" applyNumberFormat="1" applyFont="1" applyBorder="1"/>
    <xf numFmtId="38" fontId="4" fillId="0" borderId="0" xfId="0" applyFont="1"/>
    <xf numFmtId="0" fontId="2" fillId="0" borderId="2" xfId="0" applyNumberFormat="1" applyFont="1" applyBorder="1"/>
    <xf numFmtId="0" fontId="3" fillId="0" borderId="10" xfId="0" applyNumberFormat="1" applyFont="1" applyBorder="1"/>
    <xf numFmtId="0" fontId="3" fillId="0" borderId="3" xfId="0" applyNumberFormat="1" applyFont="1" applyBorder="1"/>
    <xf numFmtId="38" fontId="2" fillId="0" borderId="10" xfId="0" applyFont="1" applyBorder="1"/>
    <xf numFmtId="14" fontId="3" fillId="0" borderId="0" xfId="0" quotePrefix="1" applyNumberFormat="1" applyFont="1"/>
    <xf numFmtId="0" fontId="3" fillId="0" borderId="1" xfId="0" applyNumberFormat="1" applyFont="1" applyBorder="1" applyAlignment="1">
      <alignment wrapText="1"/>
    </xf>
    <xf numFmtId="38" fontId="3" fillId="0" borderId="0" xfId="0" applyFont="1" applyAlignment="1">
      <alignment horizontal="left"/>
    </xf>
    <xf numFmtId="38" fontId="3" fillId="0" borderId="0" xfId="0" quotePrefix="1" applyFont="1" applyAlignment="1">
      <alignment vertical="center"/>
    </xf>
    <xf numFmtId="38" fontId="3" fillId="0" borderId="0" xfId="0" applyFont="1" applyAlignment="1">
      <alignment horizontal="center"/>
    </xf>
    <xf numFmtId="38" fontId="3" fillId="0" borderId="11" xfId="0" applyFont="1" applyBorder="1"/>
    <xf numFmtId="38" fontId="2" fillId="2" borderId="2" xfId="0" applyFont="1" applyFill="1" applyBorder="1" applyAlignment="1">
      <alignment horizontal="left" wrapText="1"/>
    </xf>
    <xf numFmtId="38" fontId="3" fillId="2" borderId="2" xfId="0" applyFont="1" applyFill="1" applyBorder="1"/>
    <xf numFmtId="38" fontId="2" fillId="3" borderId="2" xfId="0" applyFont="1" applyFill="1" applyBorder="1" applyAlignment="1">
      <alignment vertical="top" wrapText="1"/>
    </xf>
    <xf numFmtId="38" fontId="3" fillId="3" borderId="2" xfId="0" applyFont="1" applyFill="1" applyBorder="1"/>
    <xf numFmtId="40" fontId="5" fillId="0" borderId="0" xfId="0" applyNumberFormat="1" applyFont="1"/>
    <xf numFmtId="43" fontId="2" fillId="3" borderId="12" xfId="1" applyFont="1" applyFill="1" applyBorder="1" applyAlignment="1">
      <alignment horizontal="center"/>
    </xf>
    <xf numFmtId="0" fontId="2" fillId="3" borderId="0" xfId="1" applyNumberFormat="1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38" fontId="2" fillId="3" borderId="9" xfId="1" applyNumberFormat="1" applyFont="1" applyFill="1" applyBorder="1" applyAlignment="1" applyProtection="1">
      <alignment horizontal="center"/>
    </xf>
    <xf numFmtId="38" fontId="2" fillId="3" borderId="14" xfId="1" applyNumberFormat="1" applyFont="1" applyFill="1" applyBorder="1" applyAlignment="1" applyProtection="1">
      <alignment horizontal="right"/>
    </xf>
    <xf numFmtId="38" fontId="2" fillId="3" borderId="13" xfId="1" applyNumberFormat="1" applyFont="1" applyFill="1" applyBorder="1" applyAlignment="1" applyProtection="1">
      <alignment horizontal="right"/>
    </xf>
    <xf numFmtId="38" fontId="3" fillId="0" borderId="1" xfId="0" applyFont="1" applyBorder="1" applyAlignment="1">
      <alignment horizontal="center"/>
    </xf>
    <xf numFmtId="38" fontId="3" fillId="0" borderId="9" xfId="0" applyFont="1" applyBorder="1" applyAlignment="1">
      <alignment horizontal="center"/>
    </xf>
    <xf numFmtId="38" fontId="3" fillId="2" borderId="3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38" fontId="3" fillId="2" borderId="2" xfId="0" applyFont="1" applyFill="1" applyBorder="1" applyAlignment="1">
      <alignment horizontal="center"/>
    </xf>
    <xf numFmtId="38" fontId="3" fillId="3" borderId="2" xfId="0" applyFont="1" applyFill="1" applyBorder="1" applyAlignment="1">
      <alignment horizontal="center"/>
    </xf>
    <xf numFmtId="49" fontId="1" fillId="0" borderId="12" xfId="0" applyNumberFormat="1" applyFont="1" applyBorder="1" applyAlignment="1">
      <alignment horizontal="left"/>
    </xf>
    <xf numFmtId="0" fontId="1" fillId="0" borderId="0" xfId="0" applyNumberFormat="1" applyFont="1"/>
    <xf numFmtId="38" fontId="1" fillId="0" borderId="0" xfId="0" applyFont="1"/>
    <xf numFmtId="38" fontId="1" fillId="0" borderId="1" xfId="0" applyFont="1" applyBorder="1"/>
    <xf numFmtId="40" fontId="6" fillId="0" borderId="0" xfId="0" applyNumberFormat="1" applyFont="1"/>
    <xf numFmtId="38" fontId="0" fillId="0" borderId="0" xfId="0" applyAlignment="1">
      <alignment horizontal="right"/>
    </xf>
    <xf numFmtId="38" fontId="3" fillId="0" borderId="0" xfId="0" applyFont="1" applyAlignment="1">
      <alignment horizontal="right"/>
    </xf>
    <xf numFmtId="0" fontId="0" fillId="0" borderId="1" xfId="0" applyNumberFormat="1" applyBorder="1" applyAlignment="1">
      <alignment horizontal="center"/>
    </xf>
    <xf numFmtId="0" fontId="0" fillId="0" borderId="9" xfId="0" applyNumberFormat="1" applyBorder="1"/>
    <xf numFmtId="8" fontId="0" fillId="0" borderId="0" xfId="0" applyNumberFormat="1"/>
    <xf numFmtId="40" fontId="0" fillId="0" borderId="0" xfId="0" applyNumberFormat="1"/>
    <xf numFmtId="38" fontId="3" fillId="0" borderId="5" xfId="0" applyFont="1" applyBorder="1"/>
    <xf numFmtId="38" fontId="3" fillId="0" borderId="13" xfId="0" applyFont="1" applyBorder="1"/>
    <xf numFmtId="38" fontId="2" fillId="3" borderId="6" xfId="1" applyNumberFormat="1" applyFont="1" applyFill="1" applyBorder="1" applyAlignment="1" applyProtection="1">
      <alignment horizontal="left"/>
    </xf>
    <xf numFmtId="0" fontId="1" fillId="0" borderId="1" xfId="0" applyNumberFormat="1" applyFont="1" applyBorder="1" applyAlignment="1">
      <alignment horizontal="center"/>
    </xf>
    <xf numFmtId="38" fontId="7" fillId="0" borderId="0" xfId="0" applyFont="1"/>
    <xf numFmtId="38" fontId="0" fillId="0" borderId="5" xfId="0" applyBorder="1"/>
    <xf numFmtId="38" fontId="1" fillId="0" borderId="5" xfId="0" applyFont="1" applyBorder="1"/>
    <xf numFmtId="38" fontId="1" fillId="0" borderId="5" xfId="0" applyFont="1" applyBorder="1" applyAlignment="1">
      <alignment horizontal="center"/>
    </xf>
    <xf numFmtId="38" fontId="1" fillId="0" borderId="6" xfId="0" applyFont="1" applyBorder="1"/>
    <xf numFmtId="0" fontId="1" fillId="0" borderId="1" xfId="0" applyNumberFormat="1" applyFont="1" applyBorder="1"/>
    <xf numFmtId="38" fontId="8" fillId="0" borderId="0" xfId="0" applyFont="1" applyAlignment="1">
      <alignment vertical="center"/>
    </xf>
    <xf numFmtId="38" fontId="2" fillId="2" borderId="3" xfId="0" applyFont="1" applyFill="1" applyBorder="1"/>
    <xf numFmtId="164" fontId="2" fillId="0" borderId="0" xfId="0" applyNumberFormat="1" applyFont="1" applyAlignment="1">
      <alignment horizontal="center"/>
    </xf>
    <xf numFmtId="164" fontId="2" fillId="3" borderId="2" xfId="0" applyNumberFormat="1" applyFont="1" applyFill="1" applyBorder="1" applyAlignment="1">
      <alignment horizontal="center" vertical="top"/>
    </xf>
    <xf numFmtId="0" fontId="0" fillId="0" borderId="12" xfId="0" applyNumberFormat="1" applyBorder="1"/>
    <xf numFmtId="0" fontId="2" fillId="0" borderId="10" xfId="0" applyNumberFormat="1" applyFont="1" applyBorder="1"/>
    <xf numFmtId="0" fontId="2" fillId="0" borderId="15" xfId="0" applyNumberFormat="1" applyFont="1" applyBorder="1"/>
    <xf numFmtId="0" fontId="2" fillId="0" borderId="3" xfId="0" applyNumberFormat="1" applyFont="1" applyBorder="1" applyAlignment="1">
      <alignment horizontal="center"/>
    </xf>
    <xf numFmtId="38" fontId="9" fillId="0" borderId="0" xfId="0" applyFont="1"/>
    <xf numFmtId="0" fontId="0" fillId="0" borderId="9" xfId="0" applyNumberFormat="1" applyBorder="1" applyAlignment="1">
      <alignment horizontal="center"/>
    </xf>
    <xf numFmtId="38" fontId="0" fillId="0" borderId="0" xfId="0" applyAlignment="1">
      <alignment horizontal="left"/>
    </xf>
    <xf numFmtId="49" fontId="0" fillId="0" borderId="0" xfId="0" quotePrefix="1" applyNumberFormat="1"/>
    <xf numFmtId="0" fontId="0" fillId="0" borderId="1" xfId="0" applyNumberFormat="1" applyBorder="1"/>
    <xf numFmtId="38" fontId="2" fillId="4" borderId="11" xfId="1" applyNumberFormat="1" applyFont="1" applyFill="1" applyBorder="1" applyAlignment="1" applyProtection="1">
      <alignment horizontal="center"/>
    </xf>
    <xf numFmtId="38" fontId="2" fillId="4" borderId="9" xfId="1" applyNumberFormat="1" applyFont="1" applyFill="1" applyBorder="1" applyAlignment="1" applyProtection="1">
      <alignment horizontal="center"/>
    </xf>
    <xf numFmtId="38" fontId="2" fillId="4" borderId="8" xfId="1" applyNumberFormat="1" applyFont="1" applyFill="1" applyBorder="1" applyAlignment="1" applyProtection="1">
      <alignment horizontal="center"/>
    </xf>
    <xf numFmtId="38" fontId="2" fillId="3" borderId="10" xfId="0" applyFont="1" applyFill="1" applyBorder="1"/>
    <xf numFmtId="38" fontId="2" fillId="4" borderId="10" xfId="0" applyFont="1" applyFill="1" applyBorder="1"/>
    <xf numFmtId="38" fontId="1" fillId="0" borderId="0" xfId="0" applyFont="1" applyAlignment="1">
      <alignment horizontal="center"/>
    </xf>
    <xf numFmtId="38" fontId="2" fillId="0" borderId="4" xfId="0" applyFont="1" applyBorder="1" applyAlignment="1">
      <alignment vertical="top" wrapText="1"/>
    </xf>
    <xf numFmtId="164" fontId="2" fillId="0" borderId="4" xfId="0" applyNumberFormat="1" applyFont="1" applyBorder="1" applyAlignment="1">
      <alignment horizontal="center" vertical="top"/>
    </xf>
    <xf numFmtId="38" fontId="3" fillId="0" borderId="4" xfId="0" applyFont="1" applyBorder="1"/>
    <xf numFmtId="38" fontId="3" fillId="0" borderId="4" xfId="0" applyFont="1" applyBorder="1" applyAlignment="1">
      <alignment horizontal="center"/>
    </xf>
    <xf numFmtId="38" fontId="2" fillId="0" borderId="4" xfId="0" applyFont="1" applyBorder="1"/>
    <xf numFmtId="38" fontId="2" fillId="0" borderId="7" xfId="0" applyFont="1" applyBorder="1"/>
    <xf numFmtId="38" fontId="1" fillId="0" borderId="1" xfId="0" applyFont="1" applyBorder="1" applyAlignment="1">
      <alignment horizontal="center"/>
    </xf>
    <xf numFmtId="14" fontId="3" fillId="0" borderId="0" xfId="0" quotePrefix="1" applyNumberFormat="1" applyFont="1" applyAlignment="1">
      <alignment horizontal="left"/>
    </xf>
    <xf numFmtId="0" fontId="1" fillId="0" borderId="0" xfId="1" applyNumberFormat="1" applyFont="1" applyFill="1" applyBorder="1" applyAlignment="1" applyProtection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Office%20of%20Resource%20Management\Subvention%20Management\Monthly%20Balance%20Reports\FY%2025-26\Monthly%20Folders\July%202026\Monthly%20Activity%20Reports\AAATemplateDates.xlsx" TargetMode="External"/><Relationship Id="rId1" Type="http://schemas.openxmlformats.org/officeDocument/2006/relationships/externalLinkPath" Target="AAATemplateD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late"/>
    </sheetNames>
    <sheetDataSet>
      <sheetData sheetId="0">
        <row r="3">
          <cell r="A3" t="str">
            <v>CMAQ and RSTP/STBGP</v>
          </cell>
        </row>
        <row r="4">
          <cell r="A4">
            <v>46234</v>
          </cell>
        </row>
        <row r="12">
          <cell r="F12">
            <v>46203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tabSelected="1" zoomScaleNormal="100" workbookViewId="0">
      <pane ySplit="9" topLeftCell="A10" activePane="bottomLeft" state="frozen"/>
      <selection pane="bottomLeft"/>
    </sheetView>
  </sheetViews>
  <sheetFormatPr defaultColWidth="8.85546875" defaultRowHeight="12.75" x14ac:dyDescent="0.2"/>
  <cols>
    <col min="1" max="1" width="7.140625" style="2" bestFit="1" customWidth="1"/>
    <col min="2" max="2" width="10.85546875" style="2" bestFit="1" customWidth="1"/>
    <col min="3" max="3" width="7.28515625" style="2" bestFit="1" customWidth="1"/>
    <col min="4" max="4" width="12.28515625" style="2" bestFit="1" customWidth="1"/>
    <col min="5" max="5" width="41.42578125" style="2" customWidth="1"/>
    <col min="6" max="6" width="21.5703125" style="2" customWidth="1"/>
    <col min="7" max="7" width="26.85546875" style="2" bestFit="1" customWidth="1"/>
    <col min="8" max="8" width="25.7109375" style="2" customWidth="1"/>
    <col min="9" max="9" width="11" style="40" customWidth="1"/>
    <col min="10" max="10" width="16.140625" style="2" customWidth="1"/>
    <col min="11" max="12" width="14.42578125" style="2" bestFit="1" customWidth="1"/>
    <col min="13" max="13" width="16.140625" style="2" customWidth="1"/>
    <col min="14" max="14" width="9.7109375" style="2" bestFit="1" customWidth="1"/>
    <col min="15" max="15" width="12.28515625" style="2" bestFit="1" customWidth="1"/>
    <col min="16" max="16" width="10.28515625" style="2" bestFit="1" customWidth="1"/>
    <col min="17" max="16384" width="8.85546875" style="2"/>
  </cols>
  <sheetData>
    <row r="1" spans="1:13" ht="12.75" customHeight="1" x14ac:dyDescent="0.2">
      <c r="A1" s="82" t="s">
        <v>31</v>
      </c>
      <c r="B1" s="82"/>
      <c r="C1" s="82"/>
      <c r="D1" s="82"/>
      <c r="E1" s="8"/>
      <c r="F1" s="8" t="s">
        <v>16</v>
      </c>
      <c r="G1" s="8"/>
      <c r="H1" s="8"/>
      <c r="I1" s="8"/>
      <c r="J1" s="8"/>
      <c r="K1" s="8"/>
      <c r="L1" s="8"/>
      <c r="M1" s="8"/>
    </row>
    <row r="2" spans="1:13" ht="12.75" customHeight="1" x14ac:dyDescent="0.2">
      <c r="A2" s="82"/>
      <c r="B2" s="82"/>
      <c r="C2" s="82"/>
      <c r="D2" s="82"/>
      <c r="E2" s="8"/>
      <c r="F2" s="8" t="s">
        <v>17</v>
      </c>
      <c r="G2" s="8"/>
      <c r="H2" s="8"/>
      <c r="I2" s="8"/>
      <c r="J2" s="8"/>
      <c r="K2" s="8"/>
      <c r="L2" s="8"/>
      <c r="M2" s="8"/>
    </row>
    <row r="3" spans="1:13" ht="12.75" customHeight="1" x14ac:dyDescent="0.2">
      <c r="A3" s="82"/>
      <c r="B3" s="82"/>
      <c r="C3" s="82"/>
      <c r="D3" s="82"/>
      <c r="E3" s="8"/>
      <c r="F3" s="8" t="str">
        <f>[1]Template!$A$3</f>
        <v>CMAQ and RSTP/STBGP</v>
      </c>
      <c r="G3" s="8"/>
      <c r="H3" s="8"/>
      <c r="I3" s="8"/>
      <c r="J3" s="8"/>
      <c r="K3" s="8"/>
      <c r="L3" s="8"/>
      <c r="M3" s="8"/>
    </row>
    <row r="4" spans="1:13" x14ac:dyDescent="0.2">
      <c r="A4" s="8"/>
      <c r="B4" s="8"/>
      <c r="C4" s="8"/>
      <c r="D4" s="8"/>
      <c r="E4" s="8"/>
      <c r="F4" s="84">
        <f>[1]Template!$A$4</f>
        <v>46234</v>
      </c>
      <c r="G4" s="8"/>
      <c r="H4" s="8"/>
      <c r="I4" s="8"/>
      <c r="J4" s="8"/>
      <c r="K4" s="8"/>
      <c r="L4" s="8"/>
      <c r="M4" s="8"/>
    </row>
    <row r="7" spans="1:13" s="8" customFormat="1" x14ac:dyDescent="0.2">
      <c r="A7" s="3"/>
      <c r="B7" s="4"/>
      <c r="C7" s="4"/>
      <c r="D7" s="4"/>
      <c r="E7" s="4"/>
      <c r="F7" s="4"/>
      <c r="G7" s="4"/>
      <c r="H7" s="5"/>
      <c r="I7" s="5"/>
      <c r="J7" s="6"/>
      <c r="K7" s="51"/>
      <c r="L7" s="7"/>
      <c r="M7" s="95"/>
    </row>
    <row r="8" spans="1:13" s="8" customFormat="1" x14ac:dyDescent="0.2">
      <c r="A8" s="47"/>
      <c r="B8" s="48"/>
      <c r="C8" s="48"/>
      <c r="D8" s="48" t="s">
        <v>0</v>
      </c>
      <c r="E8" s="48"/>
      <c r="F8" s="48"/>
      <c r="G8" s="48"/>
      <c r="H8" s="49"/>
      <c r="I8" s="49" t="s">
        <v>9</v>
      </c>
      <c r="J8" s="50"/>
      <c r="K8" s="52" t="s">
        <v>28</v>
      </c>
      <c r="L8" s="74" t="s">
        <v>29</v>
      </c>
      <c r="M8" s="96"/>
    </row>
    <row r="9" spans="1:13" s="8" customFormat="1" x14ac:dyDescent="0.2">
      <c r="A9" s="9" t="s">
        <v>1</v>
      </c>
      <c r="B9" s="10" t="s">
        <v>2</v>
      </c>
      <c r="C9" s="10" t="s">
        <v>12</v>
      </c>
      <c r="D9" s="10" t="s">
        <v>3</v>
      </c>
      <c r="E9" s="10" t="s">
        <v>10</v>
      </c>
      <c r="F9" s="10"/>
      <c r="G9" s="10"/>
      <c r="H9" s="11"/>
      <c r="I9" s="11" t="s">
        <v>6</v>
      </c>
      <c r="J9" s="12" t="s">
        <v>7</v>
      </c>
      <c r="K9" s="13" t="s">
        <v>26</v>
      </c>
      <c r="L9" s="13" t="s">
        <v>27</v>
      </c>
      <c r="M9" s="97" t="s">
        <v>30</v>
      </c>
    </row>
    <row r="10" spans="1:13" x14ac:dyDescent="0.2">
      <c r="A10" s="14"/>
      <c r="H10" s="15"/>
      <c r="I10" s="53"/>
      <c r="J10" s="16"/>
      <c r="K10" s="15"/>
      <c r="L10" s="15"/>
      <c r="M10" s="16"/>
    </row>
    <row r="11" spans="1:13" x14ac:dyDescent="0.2">
      <c r="A11" s="17" t="s">
        <v>15</v>
      </c>
      <c r="B11" s="18">
        <v>6086</v>
      </c>
      <c r="C11" s="18"/>
      <c r="E11" s="19" t="s">
        <v>16</v>
      </c>
      <c r="G11" s="18"/>
      <c r="H11" s="20"/>
      <c r="I11" s="53"/>
      <c r="J11" s="16"/>
      <c r="K11" s="15"/>
      <c r="L11" s="15"/>
      <c r="M11" s="16"/>
    </row>
    <row r="12" spans="1:13" x14ac:dyDescent="0.2">
      <c r="A12" s="17"/>
      <c r="B12" s="18"/>
      <c r="C12" s="18"/>
      <c r="E12" s="19"/>
      <c r="G12" s="18"/>
      <c r="H12" s="20"/>
      <c r="I12" s="53"/>
      <c r="J12" s="16"/>
      <c r="K12" s="15"/>
      <c r="L12" s="15"/>
      <c r="M12" s="16"/>
    </row>
    <row r="13" spans="1:13" x14ac:dyDescent="0.2">
      <c r="A13" s="14"/>
      <c r="B13" s="18"/>
      <c r="C13" s="18"/>
      <c r="E13" s="19" t="s">
        <v>18</v>
      </c>
      <c r="F13" s="84">
        <f>[1]Template!$F$12</f>
        <v>46203</v>
      </c>
      <c r="G13" s="18"/>
      <c r="H13" s="20"/>
      <c r="I13" s="53"/>
      <c r="J13" s="16"/>
      <c r="K13" s="15"/>
      <c r="L13" s="15"/>
      <c r="M13" s="16"/>
    </row>
    <row r="14" spans="1:13" x14ac:dyDescent="0.2">
      <c r="A14" s="17"/>
      <c r="B14" s="21"/>
      <c r="C14" s="21"/>
      <c r="E14" s="2" t="s">
        <v>8</v>
      </c>
      <c r="F14" s="19"/>
      <c r="G14" s="22"/>
      <c r="H14" s="23"/>
      <c r="I14" s="53"/>
      <c r="J14" s="16">
        <v>20005930.170000009</v>
      </c>
      <c r="K14" s="15">
        <v>2321062.1899999939</v>
      </c>
      <c r="L14" s="15">
        <v>13171345.258175816</v>
      </c>
      <c r="M14" s="16">
        <v>1550265</v>
      </c>
    </row>
    <row r="15" spans="1:13" x14ac:dyDescent="0.2">
      <c r="A15" s="17"/>
      <c r="B15" s="21"/>
      <c r="C15" s="21"/>
      <c r="F15" s="19"/>
      <c r="G15" s="21"/>
      <c r="H15" s="23"/>
      <c r="I15" s="53"/>
      <c r="J15" s="16"/>
      <c r="K15" s="15"/>
      <c r="L15" s="15"/>
      <c r="M15" s="16"/>
    </row>
    <row r="16" spans="1:13" ht="12" customHeight="1" x14ac:dyDescent="0.2">
      <c r="A16" s="14"/>
      <c r="E16" s="19" t="s">
        <v>24</v>
      </c>
      <c r="H16" s="15"/>
      <c r="I16" s="54"/>
      <c r="J16" s="16"/>
      <c r="K16" s="15"/>
      <c r="L16" s="15"/>
      <c r="M16" s="16"/>
    </row>
    <row r="17" spans="1:13" x14ac:dyDescent="0.2">
      <c r="A17" s="14"/>
      <c r="E17" s="90"/>
      <c r="F17" s="19"/>
      <c r="G17" s="62"/>
      <c r="H17" s="81"/>
      <c r="I17" s="107"/>
      <c r="J17" s="15"/>
      <c r="K17" s="15"/>
      <c r="L17" s="15"/>
      <c r="M17" s="15"/>
    </row>
    <row r="18" spans="1:13" x14ac:dyDescent="0.2">
      <c r="A18" s="61"/>
      <c r="B18" s="62"/>
      <c r="C18" s="62"/>
      <c r="D18" s="63"/>
      <c r="E18" s="90"/>
      <c r="F18" s="63"/>
      <c r="G18" s="63"/>
      <c r="H18" s="64"/>
      <c r="I18" s="75"/>
      <c r="J18" s="64"/>
      <c r="K18" s="64"/>
      <c r="L18" s="64"/>
      <c r="M18" s="64"/>
    </row>
    <row r="19" spans="1:13" x14ac:dyDescent="0.2">
      <c r="A19" s="61"/>
      <c r="B19" s="62"/>
      <c r="C19" s="62"/>
      <c r="D19" s="63"/>
      <c r="E19"/>
      <c r="F19" s="63"/>
      <c r="G19" s="63"/>
      <c r="H19" s="64"/>
      <c r="I19" s="75"/>
      <c r="J19" s="64"/>
      <c r="K19" s="64"/>
      <c r="L19" s="64"/>
      <c r="M19" s="64"/>
    </row>
    <row r="20" spans="1:13" x14ac:dyDescent="0.2">
      <c r="A20" s="61"/>
      <c r="B20" s="62"/>
      <c r="C20" s="62"/>
      <c r="D20" s="63"/>
      <c r="E20"/>
      <c r="F20" s="63"/>
      <c r="G20" s="63"/>
      <c r="H20" s="64"/>
      <c r="I20" s="75"/>
      <c r="J20" s="64"/>
      <c r="K20" s="64"/>
      <c r="L20" s="64"/>
      <c r="M20" s="64"/>
    </row>
    <row r="21" spans="1:13" x14ac:dyDescent="0.2">
      <c r="A21" s="61"/>
      <c r="B21" s="62"/>
      <c r="C21" s="62"/>
      <c r="D21" s="63"/>
      <c r="E21"/>
      <c r="F21" s="63"/>
      <c r="G21" s="63"/>
      <c r="H21" s="64"/>
      <c r="I21" s="75"/>
      <c r="J21" s="64"/>
      <c r="K21" s="64"/>
      <c r="L21" s="64"/>
      <c r="M21" s="64"/>
    </row>
    <row r="22" spans="1:13" s="63" customFormat="1" ht="12.75" customHeight="1" x14ac:dyDescent="0.2">
      <c r="A22" s="61"/>
      <c r="B22" s="62"/>
      <c r="C22" s="62"/>
      <c r="E22" s="90"/>
      <c r="H22" s="64"/>
      <c r="I22" s="75"/>
      <c r="J22" s="64"/>
      <c r="K22" s="64"/>
      <c r="L22" s="64"/>
      <c r="M22" s="64"/>
    </row>
    <row r="23" spans="1:13" s="63" customFormat="1" ht="12.75" customHeight="1" x14ac:dyDescent="0.2">
      <c r="A23" s="14"/>
      <c r="B23" s="2"/>
      <c r="C23" s="2"/>
      <c r="D23" s="2"/>
      <c r="E23" s="24" t="s">
        <v>19</v>
      </c>
      <c r="F23" s="25" t="s">
        <v>4</v>
      </c>
      <c r="G23" s="26" t="s">
        <v>5</v>
      </c>
      <c r="H23" s="25" t="s">
        <v>13</v>
      </c>
      <c r="I23" s="55"/>
      <c r="J23" s="27">
        <f>SUM(J14:J22)</f>
        <v>20005930.170000009</v>
      </c>
      <c r="K23" s="27">
        <f>SUM(K14:K22)</f>
        <v>2321062.1899999939</v>
      </c>
      <c r="L23" s="27">
        <f>SUM(L14:L22)</f>
        <v>13171345.258175816</v>
      </c>
      <c r="M23" s="27">
        <f>SUM(M14:M22)</f>
        <v>1550265</v>
      </c>
    </row>
    <row r="24" spans="1:13" s="63" customFormat="1" ht="12.75" customHeight="1" x14ac:dyDescent="0.2">
      <c r="A24" s="14"/>
      <c r="B24" s="2"/>
      <c r="C24" s="2"/>
      <c r="D24" s="2"/>
      <c r="E24" s="21"/>
      <c r="F24" s="28"/>
      <c r="G24" s="29"/>
      <c r="H24" s="30"/>
      <c r="I24" s="56"/>
      <c r="J24" s="16"/>
      <c r="K24" s="15"/>
      <c r="L24" s="15"/>
      <c r="M24" s="16"/>
    </row>
    <row r="25" spans="1:13" x14ac:dyDescent="0.2">
      <c r="A25" s="14"/>
      <c r="E25" s="31" t="s">
        <v>20</v>
      </c>
      <c r="F25" s="30"/>
      <c r="G25" s="29"/>
      <c r="H25" s="30"/>
      <c r="I25" s="56"/>
      <c r="J25" s="16"/>
      <c r="K25" s="15"/>
      <c r="L25" s="15"/>
      <c r="M25" s="16"/>
    </row>
    <row r="26" spans="1:13" x14ac:dyDescent="0.2">
      <c r="A26" s="14"/>
      <c r="E26" s="19"/>
      <c r="F26" s="30"/>
      <c r="G26" s="30"/>
      <c r="H26" s="29"/>
      <c r="I26" s="57"/>
      <c r="J26" s="16"/>
      <c r="K26" s="15"/>
      <c r="L26" s="15"/>
      <c r="M26" s="16"/>
    </row>
    <row r="27" spans="1:13" x14ac:dyDescent="0.2">
      <c r="A27" s="14"/>
      <c r="E27" s="19" t="s">
        <v>14</v>
      </c>
      <c r="F27" s="29"/>
      <c r="G27" s="30"/>
      <c r="H27" s="29"/>
      <c r="I27" s="57"/>
      <c r="J27" s="16"/>
      <c r="K27" s="15"/>
      <c r="L27" s="15"/>
      <c r="M27" s="16"/>
    </row>
    <row r="28" spans="1:13" x14ac:dyDescent="0.2">
      <c r="A28" s="17"/>
      <c r="B28" s="18"/>
      <c r="E28"/>
      <c r="F28" s="29"/>
      <c r="G28" s="30"/>
      <c r="H28" s="29"/>
      <c r="I28" s="57"/>
      <c r="J28" s="15"/>
      <c r="K28" s="15"/>
      <c r="L28" s="15"/>
      <c r="M28" s="15"/>
    </row>
    <row r="29" spans="1:13" x14ac:dyDescent="0.2">
      <c r="A29" s="17" t="s">
        <v>15</v>
      </c>
      <c r="B29" s="18">
        <v>6086</v>
      </c>
      <c r="C29" s="2" t="s">
        <v>33</v>
      </c>
      <c r="D29" s="2" t="s">
        <v>34</v>
      </c>
      <c r="E29" t="s">
        <v>35</v>
      </c>
      <c r="F29" s="29" t="s">
        <v>36</v>
      </c>
      <c r="G29" s="30" t="s">
        <v>37</v>
      </c>
      <c r="H29" s="29" t="s">
        <v>38</v>
      </c>
      <c r="I29" s="57" t="s">
        <v>39</v>
      </c>
      <c r="J29" s="15">
        <v>249045.00000000003</v>
      </c>
      <c r="K29" s="15"/>
      <c r="L29" s="15"/>
      <c r="M29" s="15"/>
    </row>
    <row r="30" spans="1:13" x14ac:dyDescent="0.2">
      <c r="A30" s="17" t="s">
        <v>15</v>
      </c>
      <c r="B30" s="18">
        <v>6086</v>
      </c>
      <c r="C30" s="2" t="s">
        <v>33</v>
      </c>
      <c r="D30" s="2" t="s">
        <v>34</v>
      </c>
      <c r="E30" t="s">
        <v>35</v>
      </c>
      <c r="F30" s="29" t="s">
        <v>36</v>
      </c>
      <c r="G30" s="30" t="s">
        <v>37</v>
      </c>
      <c r="H30" s="29" t="s">
        <v>38</v>
      </c>
      <c r="I30" s="57" t="s">
        <v>40</v>
      </c>
      <c r="J30" s="15">
        <v>12660</v>
      </c>
      <c r="K30" s="15"/>
      <c r="L30" s="15"/>
      <c r="M30" s="15"/>
    </row>
    <row r="31" spans="1:13" x14ac:dyDescent="0.2">
      <c r="A31" s="17" t="s">
        <v>15</v>
      </c>
      <c r="B31" s="18">
        <v>6086</v>
      </c>
      <c r="C31" s="2" t="s">
        <v>33</v>
      </c>
      <c r="D31" s="2" t="s">
        <v>41</v>
      </c>
      <c r="E31" t="s">
        <v>42</v>
      </c>
      <c r="F31" s="29" t="s">
        <v>43</v>
      </c>
      <c r="G31" s="30" t="s">
        <v>44</v>
      </c>
      <c r="H31" s="29" t="s">
        <v>45</v>
      </c>
      <c r="I31" s="57" t="s">
        <v>46</v>
      </c>
      <c r="J31" s="15"/>
      <c r="K31" s="15"/>
      <c r="L31" s="15">
        <v>929372</v>
      </c>
      <c r="M31" s="15"/>
    </row>
    <row r="32" spans="1:13" x14ac:dyDescent="0.2">
      <c r="A32" s="17" t="s">
        <v>15</v>
      </c>
      <c r="B32" s="18">
        <v>6086</v>
      </c>
      <c r="C32" s="2" t="s">
        <v>33</v>
      </c>
      <c r="D32" s="2" t="s">
        <v>47</v>
      </c>
      <c r="E32" t="s">
        <v>35</v>
      </c>
      <c r="F32" s="29" t="s">
        <v>48</v>
      </c>
      <c r="G32" s="30" t="s">
        <v>49</v>
      </c>
      <c r="H32" s="29" t="s">
        <v>50</v>
      </c>
      <c r="I32" s="57" t="s">
        <v>51</v>
      </c>
      <c r="J32" s="15">
        <v>119361</v>
      </c>
      <c r="K32" s="15"/>
      <c r="L32" s="15"/>
      <c r="M32" s="15"/>
    </row>
    <row r="33" spans="1:13" x14ac:dyDescent="0.2">
      <c r="A33" s="17" t="s">
        <v>15</v>
      </c>
      <c r="B33" s="18">
        <v>6086</v>
      </c>
      <c r="C33" s="2" t="s">
        <v>33</v>
      </c>
      <c r="D33" s="2" t="s">
        <v>34</v>
      </c>
      <c r="E33" t="s">
        <v>35</v>
      </c>
      <c r="F33" s="29" t="s">
        <v>52</v>
      </c>
      <c r="G33" s="30" t="s">
        <v>53</v>
      </c>
      <c r="H33" s="29" t="s">
        <v>54</v>
      </c>
      <c r="I33" s="57" t="s">
        <v>55</v>
      </c>
      <c r="J33" s="15">
        <v>335670</v>
      </c>
      <c r="K33" s="15"/>
      <c r="L33" s="15"/>
      <c r="M33" s="15"/>
    </row>
    <row r="34" spans="1:13" x14ac:dyDescent="0.2">
      <c r="A34" s="17" t="s">
        <v>15</v>
      </c>
      <c r="B34" s="18">
        <v>6086</v>
      </c>
      <c r="C34" s="2" t="s">
        <v>33</v>
      </c>
      <c r="D34" s="2" t="s">
        <v>41</v>
      </c>
      <c r="E34" t="s">
        <v>35</v>
      </c>
      <c r="F34" s="29" t="s">
        <v>56</v>
      </c>
      <c r="G34" s="30" t="s">
        <v>57</v>
      </c>
      <c r="H34" s="29" t="s">
        <v>58</v>
      </c>
      <c r="I34" s="57" t="s">
        <v>51</v>
      </c>
      <c r="J34" s="15">
        <v>1763030</v>
      </c>
      <c r="K34" s="15"/>
      <c r="L34" s="15"/>
      <c r="M34" s="15"/>
    </row>
    <row r="35" spans="1:13" x14ac:dyDescent="0.2">
      <c r="A35" s="17" t="s">
        <v>15</v>
      </c>
      <c r="B35" s="18">
        <v>6086</v>
      </c>
      <c r="C35" s="2" t="s">
        <v>33</v>
      </c>
      <c r="D35" s="2" t="s">
        <v>91</v>
      </c>
      <c r="E35" t="s">
        <v>35</v>
      </c>
      <c r="F35" s="29" t="s">
        <v>102</v>
      </c>
      <c r="G35" s="30" t="s">
        <v>103</v>
      </c>
      <c r="H35" s="29" t="s">
        <v>104</v>
      </c>
      <c r="I35" s="57" t="s">
        <v>74</v>
      </c>
      <c r="J35" s="15"/>
      <c r="K35" s="15">
        <v>243582</v>
      </c>
      <c r="L35" s="15"/>
      <c r="M35" s="15"/>
    </row>
    <row r="36" spans="1:13" x14ac:dyDescent="0.2">
      <c r="A36" s="17" t="s">
        <v>15</v>
      </c>
      <c r="B36" s="18">
        <v>6086</v>
      </c>
      <c r="C36" s="2" t="s">
        <v>33</v>
      </c>
      <c r="D36" s="2" t="s">
        <v>59</v>
      </c>
      <c r="E36" t="s">
        <v>35</v>
      </c>
      <c r="F36" s="29" t="s">
        <v>60</v>
      </c>
      <c r="G36" s="30" t="s">
        <v>61</v>
      </c>
      <c r="H36" s="29" t="s">
        <v>62</v>
      </c>
      <c r="I36" s="57" t="s">
        <v>51</v>
      </c>
      <c r="J36" s="15">
        <v>1468458</v>
      </c>
      <c r="K36" s="15"/>
      <c r="L36" s="15"/>
      <c r="M36" s="15"/>
    </row>
    <row r="37" spans="1:13" x14ac:dyDescent="0.2">
      <c r="A37" s="17" t="s">
        <v>15</v>
      </c>
      <c r="B37" s="18">
        <v>6086</v>
      </c>
      <c r="C37" s="2" t="s">
        <v>33</v>
      </c>
      <c r="D37" s="2" t="s">
        <v>47</v>
      </c>
      <c r="E37" t="s">
        <v>35</v>
      </c>
      <c r="F37" s="29" t="s">
        <v>63</v>
      </c>
      <c r="G37" s="30" t="s">
        <v>64</v>
      </c>
      <c r="H37" s="29" t="s">
        <v>65</v>
      </c>
      <c r="I37" s="57" t="s">
        <v>51</v>
      </c>
      <c r="J37" s="15">
        <v>185558</v>
      </c>
      <c r="K37" s="15"/>
      <c r="L37" s="15"/>
      <c r="M37" s="15"/>
    </row>
    <row r="38" spans="1:13" x14ac:dyDescent="0.2">
      <c r="A38" s="17" t="s">
        <v>15</v>
      </c>
      <c r="B38" s="18">
        <v>6086</v>
      </c>
      <c r="C38" s="2" t="s">
        <v>33</v>
      </c>
      <c r="D38" s="2" t="s">
        <v>47</v>
      </c>
      <c r="E38" t="s">
        <v>35</v>
      </c>
      <c r="F38" s="29" t="s">
        <v>66</v>
      </c>
      <c r="G38" s="30" t="s">
        <v>67</v>
      </c>
      <c r="H38" s="29" t="s">
        <v>68</v>
      </c>
      <c r="I38" s="57" t="s">
        <v>46</v>
      </c>
      <c r="J38" s="15"/>
      <c r="K38" s="15"/>
      <c r="L38" s="15">
        <v>2529126</v>
      </c>
      <c r="M38" s="15"/>
    </row>
    <row r="39" spans="1:13" x14ac:dyDescent="0.2">
      <c r="A39" s="17" t="s">
        <v>15</v>
      </c>
      <c r="B39" s="18">
        <v>6086</v>
      </c>
      <c r="C39" s="2" t="s">
        <v>33</v>
      </c>
      <c r="D39" s="2" t="s">
        <v>69</v>
      </c>
      <c r="E39" t="s">
        <v>70</v>
      </c>
      <c r="F39" s="29" t="s">
        <v>71</v>
      </c>
      <c r="G39" s="30" t="s">
        <v>72</v>
      </c>
      <c r="H39" s="29" t="s">
        <v>73</v>
      </c>
      <c r="I39" s="57" t="s">
        <v>74</v>
      </c>
      <c r="J39" s="15"/>
      <c r="K39" s="15">
        <v>222600</v>
      </c>
      <c r="L39" s="15"/>
      <c r="M39" s="15"/>
    </row>
    <row r="40" spans="1:13" x14ac:dyDescent="0.2">
      <c r="A40" s="17" t="s">
        <v>15</v>
      </c>
      <c r="B40" s="18">
        <v>6086</v>
      </c>
      <c r="C40" s="2" t="s">
        <v>33</v>
      </c>
      <c r="D40" s="2" t="s">
        <v>41</v>
      </c>
      <c r="E40" t="s">
        <v>75</v>
      </c>
      <c r="F40" s="29" t="s">
        <v>76</v>
      </c>
      <c r="G40" s="30" t="s">
        <v>77</v>
      </c>
      <c r="H40" s="29" t="s">
        <v>78</v>
      </c>
      <c r="I40" s="57" t="s">
        <v>74</v>
      </c>
      <c r="J40" s="15"/>
      <c r="K40" s="15">
        <v>308968</v>
      </c>
      <c r="L40" s="15"/>
      <c r="M40" s="15"/>
    </row>
    <row r="41" spans="1:13" x14ac:dyDescent="0.2">
      <c r="A41" s="17" t="s">
        <v>15</v>
      </c>
      <c r="B41" s="18">
        <v>6086</v>
      </c>
      <c r="C41" s="2" t="s">
        <v>33</v>
      </c>
      <c r="D41" s="2" t="s">
        <v>79</v>
      </c>
      <c r="E41" t="s">
        <v>80</v>
      </c>
      <c r="F41" s="29" t="s">
        <v>81</v>
      </c>
      <c r="G41" s="30" t="s">
        <v>82</v>
      </c>
      <c r="H41" s="29" t="s">
        <v>83</v>
      </c>
      <c r="I41" s="57" t="s">
        <v>46</v>
      </c>
      <c r="J41" s="15"/>
      <c r="K41" s="15"/>
      <c r="L41" s="15">
        <v>740008</v>
      </c>
      <c r="M41" s="15"/>
    </row>
    <row r="42" spans="1:13" x14ac:dyDescent="0.2">
      <c r="A42" s="17" t="s">
        <v>15</v>
      </c>
      <c r="B42" s="18">
        <v>6086</v>
      </c>
      <c r="C42" s="2" t="s">
        <v>33</v>
      </c>
      <c r="D42" s="2" t="s">
        <v>79</v>
      </c>
      <c r="E42" t="s">
        <v>80</v>
      </c>
      <c r="F42" s="29" t="s">
        <v>81</v>
      </c>
      <c r="G42" s="30" t="s">
        <v>82</v>
      </c>
      <c r="H42" s="29" t="s">
        <v>83</v>
      </c>
      <c r="I42" s="57" t="s">
        <v>51</v>
      </c>
      <c r="J42" s="15">
        <v>160033</v>
      </c>
      <c r="K42" s="15"/>
      <c r="L42" s="15"/>
      <c r="M42" s="15"/>
    </row>
    <row r="43" spans="1:13" x14ac:dyDescent="0.2">
      <c r="A43" s="17" t="s">
        <v>15</v>
      </c>
      <c r="B43" s="18">
        <v>6086</v>
      </c>
      <c r="C43" s="2" t="s">
        <v>33</v>
      </c>
      <c r="D43" s="2" t="s">
        <v>47</v>
      </c>
      <c r="E43" t="s">
        <v>80</v>
      </c>
      <c r="F43" s="29" t="s">
        <v>84</v>
      </c>
      <c r="G43" s="30" t="s">
        <v>85</v>
      </c>
      <c r="H43" s="29" t="s">
        <v>86</v>
      </c>
      <c r="I43" s="57" t="s">
        <v>46</v>
      </c>
      <c r="J43" s="15"/>
      <c r="K43" s="15"/>
      <c r="L43" s="15">
        <v>797754</v>
      </c>
      <c r="M43" s="15"/>
    </row>
    <row r="44" spans="1:13" x14ac:dyDescent="0.2">
      <c r="A44" s="17" t="s">
        <v>15</v>
      </c>
      <c r="B44" s="18">
        <v>6086</v>
      </c>
      <c r="C44" s="2" t="s">
        <v>33</v>
      </c>
      <c r="D44" s="2" t="s">
        <v>34</v>
      </c>
      <c r="E44" t="s">
        <v>87</v>
      </c>
      <c r="F44" s="29" t="s">
        <v>88</v>
      </c>
      <c r="G44" s="30" t="s">
        <v>89</v>
      </c>
      <c r="H44" s="29" t="s">
        <v>90</v>
      </c>
      <c r="I44" s="57" t="s">
        <v>46</v>
      </c>
      <c r="J44" s="15"/>
      <c r="K44" s="15"/>
      <c r="L44" s="15">
        <v>195258</v>
      </c>
      <c r="M44" s="15"/>
    </row>
    <row r="45" spans="1:13" x14ac:dyDescent="0.2">
      <c r="A45" s="17" t="s">
        <v>15</v>
      </c>
      <c r="B45" s="18">
        <v>6086</v>
      </c>
      <c r="C45" s="2" t="s">
        <v>33</v>
      </c>
      <c r="D45" s="2" t="s">
        <v>91</v>
      </c>
      <c r="E45" t="s">
        <v>92</v>
      </c>
      <c r="F45" s="29" t="s">
        <v>93</v>
      </c>
      <c r="G45" s="30" t="s">
        <v>94</v>
      </c>
      <c r="H45" s="29" t="s">
        <v>45</v>
      </c>
      <c r="I45" s="57" t="s">
        <v>46</v>
      </c>
      <c r="J45" s="15"/>
      <c r="K45" s="15"/>
      <c r="L45" s="15">
        <v>56800</v>
      </c>
      <c r="M45" s="15"/>
    </row>
    <row r="46" spans="1:13" x14ac:dyDescent="0.2">
      <c r="A46" s="17" t="s">
        <v>15</v>
      </c>
      <c r="B46" s="18">
        <v>6086</v>
      </c>
      <c r="C46" s="2" t="s">
        <v>33</v>
      </c>
      <c r="D46" s="2" t="s">
        <v>91</v>
      </c>
      <c r="E46" t="s">
        <v>92</v>
      </c>
      <c r="F46" s="29" t="s">
        <v>95</v>
      </c>
      <c r="G46" s="30" t="s">
        <v>96</v>
      </c>
      <c r="H46" s="29" t="s">
        <v>45</v>
      </c>
      <c r="I46" s="57" t="s">
        <v>46</v>
      </c>
      <c r="J46" s="15"/>
      <c r="K46" s="15"/>
      <c r="L46" s="15">
        <v>59200</v>
      </c>
      <c r="M46" s="15"/>
    </row>
    <row r="47" spans="1:13" x14ac:dyDescent="0.2">
      <c r="A47" s="17" t="s">
        <v>15</v>
      </c>
      <c r="B47" s="18">
        <v>6086</v>
      </c>
      <c r="C47" s="2" t="s">
        <v>33</v>
      </c>
      <c r="D47" s="2" t="s">
        <v>97</v>
      </c>
      <c r="E47" t="s">
        <v>98</v>
      </c>
      <c r="F47" s="29" t="s">
        <v>99</v>
      </c>
      <c r="G47" s="30" t="s">
        <v>100</v>
      </c>
      <c r="H47" s="29" t="s">
        <v>101</v>
      </c>
      <c r="I47" s="57" t="s">
        <v>51</v>
      </c>
      <c r="J47" s="15">
        <v>457000</v>
      </c>
      <c r="K47" s="15"/>
      <c r="L47" s="15"/>
      <c r="M47" s="15"/>
    </row>
    <row r="48" spans="1:13" x14ac:dyDescent="0.2">
      <c r="A48" s="17"/>
      <c r="B48" s="18"/>
      <c r="C48"/>
      <c r="D48"/>
      <c r="E48" s="92"/>
      <c r="F48" s="86"/>
      <c r="G48" s="69"/>
      <c r="H48" s="86"/>
      <c r="I48" s="91"/>
      <c r="J48" s="15"/>
      <c r="K48" s="15"/>
      <c r="L48" s="15"/>
      <c r="M48" s="15"/>
    </row>
    <row r="49" spans="1:15" x14ac:dyDescent="0.2">
      <c r="A49" s="14"/>
      <c r="E49" s="32" t="s">
        <v>21</v>
      </c>
      <c r="F49" s="87"/>
      <c r="G49" s="88"/>
      <c r="H49" s="87"/>
      <c r="I49" s="89"/>
      <c r="J49" s="35">
        <f>SUM(J28:J48)</f>
        <v>4750815</v>
      </c>
      <c r="K49" s="35">
        <f>SUM(K28:K48)</f>
        <v>775150</v>
      </c>
      <c r="L49" s="35">
        <f>SUM(L28:L48)</f>
        <v>5307518</v>
      </c>
      <c r="M49" s="35">
        <f>SUM(M28:M48)</f>
        <v>0</v>
      </c>
    </row>
    <row r="50" spans="1:15" x14ac:dyDescent="0.2">
      <c r="A50" s="14"/>
      <c r="E50" s="21"/>
      <c r="F50" s="30"/>
      <c r="G50" s="30"/>
      <c r="H50" s="23"/>
      <c r="I50" s="56"/>
      <c r="J50" s="16"/>
      <c r="K50" s="15"/>
      <c r="L50" s="15"/>
      <c r="M50" s="16"/>
    </row>
    <row r="51" spans="1:15" x14ac:dyDescent="0.2">
      <c r="A51" s="14"/>
      <c r="B51" s="18"/>
      <c r="E51" s="19" t="s">
        <v>11</v>
      </c>
      <c r="F51" s="30"/>
      <c r="G51" s="30"/>
      <c r="H51" s="23"/>
      <c r="I51" s="56"/>
      <c r="J51" s="16"/>
      <c r="K51" s="15"/>
      <c r="L51" s="15"/>
      <c r="M51" s="16"/>
    </row>
    <row r="52" spans="1:15" x14ac:dyDescent="0.2">
      <c r="A52" s="17"/>
      <c r="B52" s="18"/>
      <c r="D52" s="36"/>
      <c r="F52" s="30"/>
      <c r="G52" s="30"/>
      <c r="H52" s="37"/>
      <c r="I52" s="56"/>
      <c r="J52" s="16"/>
      <c r="K52" s="15"/>
      <c r="L52" s="15"/>
      <c r="M52" s="16"/>
      <c r="O52"/>
    </row>
    <row r="53" spans="1:15" x14ac:dyDescent="0.2">
      <c r="A53" s="17"/>
      <c r="B53" s="18"/>
      <c r="C53"/>
      <c r="D53" s="108"/>
      <c r="E53" s="109" t="s">
        <v>32</v>
      </c>
      <c r="F53" s="69"/>
      <c r="G53" s="69"/>
      <c r="H53" s="94"/>
      <c r="I53" s="68"/>
      <c r="J53" s="16"/>
      <c r="K53" s="15"/>
      <c r="L53" s="15"/>
      <c r="M53" s="16"/>
      <c r="O53"/>
    </row>
    <row r="54" spans="1:15" x14ac:dyDescent="0.2">
      <c r="A54" s="17"/>
      <c r="B54" s="18"/>
      <c r="C54"/>
      <c r="D54" s="93"/>
      <c r="E54"/>
      <c r="F54" s="69"/>
      <c r="G54" s="69"/>
      <c r="H54" s="94"/>
      <c r="I54" s="68"/>
      <c r="J54" s="16"/>
      <c r="K54" s="15"/>
      <c r="L54" s="15"/>
      <c r="M54" s="16"/>
      <c r="O54"/>
    </row>
    <row r="55" spans="1:15" x14ac:dyDescent="0.2">
      <c r="A55" s="17"/>
      <c r="B55" s="18"/>
      <c r="C55" s="38"/>
      <c r="D55" s="39"/>
      <c r="E55" s="40"/>
      <c r="F55" s="30"/>
      <c r="G55" s="30"/>
      <c r="H55" s="23"/>
      <c r="I55" s="56"/>
      <c r="J55" s="16"/>
      <c r="K55" s="15"/>
      <c r="L55" s="15"/>
      <c r="M55" s="16"/>
    </row>
    <row r="56" spans="1:15" x14ac:dyDescent="0.2">
      <c r="A56" s="14"/>
      <c r="E56" s="32" t="s">
        <v>22</v>
      </c>
      <c r="F56" s="33"/>
      <c r="G56" s="33"/>
      <c r="H56" s="34"/>
      <c r="I56" s="58"/>
      <c r="J56" s="35">
        <f>SUM(J52:J55)</f>
        <v>0</v>
      </c>
      <c r="K56" s="35">
        <f>SUM(K52:K55)</f>
        <v>0</v>
      </c>
      <c r="L56" s="35">
        <f>SUM(L52:L55)</f>
        <v>0</v>
      </c>
      <c r="M56" s="35">
        <f>SUM(M52:M55)</f>
        <v>0</v>
      </c>
    </row>
    <row r="57" spans="1:15" x14ac:dyDescent="0.2">
      <c r="A57" s="14"/>
      <c r="E57" s="21"/>
      <c r="F57" s="21"/>
      <c r="G57" s="21"/>
      <c r="H57" s="21"/>
      <c r="I57" s="22"/>
      <c r="J57" s="41"/>
      <c r="K57" s="15"/>
      <c r="L57" s="15"/>
      <c r="M57" s="41"/>
    </row>
    <row r="58" spans="1:15" x14ac:dyDescent="0.2">
      <c r="A58" s="14"/>
      <c r="J58" s="16"/>
      <c r="K58" s="15"/>
      <c r="L58" s="15"/>
      <c r="M58" s="16"/>
    </row>
    <row r="59" spans="1:15" ht="25.5" customHeight="1" x14ac:dyDescent="0.2">
      <c r="A59" s="14"/>
      <c r="E59" s="42" t="s">
        <v>23</v>
      </c>
      <c r="F59" s="42"/>
      <c r="G59" s="43"/>
      <c r="H59" s="43"/>
      <c r="I59" s="59"/>
      <c r="J59" s="27">
        <f>J49+J56</f>
        <v>4750815</v>
      </c>
      <c r="K59" s="27">
        <f>K49+K56</f>
        <v>775150</v>
      </c>
      <c r="L59" s="83">
        <f>L49+L56</f>
        <v>5307518</v>
      </c>
      <c r="M59" s="27">
        <f>M49+M56</f>
        <v>0</v>
      </c>
    </row>
    <row r="60" spans="1:15" x14ac:dyDescent="0.2">
      <c r="A60" s="14"/>
      <c r="J60" s="16"/>
      <c r="K60" s="15"/>
      <c r="L60" s="15"/>
      <c r="M60" s="16"/>
    </row>
    <row r="61" spans="1:15" ht="38.25" customHeight="1" x14ac:dyDescent="0.2">
      <c r="A61" s="14"/>
      <c r="E61" s="44" t="s">
        <v>25</v>
      </c>
      <c r="F61" s="85">
        <f>F4</f>
        <v>46234</v>
      </c>
      <c r="G61" s="45"/>
      <c r="H61" s="45"/>
      <c r="I61" s="60"/>
      <c r="J61" s="98">
        <f>-J59+J23</f>
        <v>15255115.170000009</v>
      </c>
      <c r="K61" s="98">
        <f>-K59+K23</f>
        <v>1545912.1899999939</v>
      </c>
      <c r="L61" s="98">
        <f>-L59+L23</f>
        <v>7863827.2581758164</v>
      </c>
      <c r="M61" s="99">
        <f>-M59+M23</f>
        <v>1550265</v>
      </c>
    </row>
    <row r="62" spans="1:15" x14ac:dyDescent="0.2">
      <c r="A62" s="14"/>
      <c r="E62" s="101"/>
      <c r="F62" s="102"/>
      <c r="G62" s="103"/>
      <c r="H62" s="103"/>
      <c r="I62" s="104"/>
      <c r="J62" s="105"/>
      <c r="K62" s="105"/>
      <c r="L62" s="105"/>
      <c r="M62" s="106"/>
    </row>
    <row r="63" spans="1:15" x14ac:dyDescent="0.2">
      <c r="A63" s="73"/>
      <c r="B63" s="72"/>
      <c r="C63" s="72"/>
      <c r="D63" s="72"/>
      <c r="E63" s="77"/>
      <c r="F63" s="78"/>
      <c r="G63" s="78"/>
      <c r="H63" s="78"/>
      <c r="I63" s="79"/>
      <c r="J63" s="78"/>
      <c r="K63" s="78"/>
      <c r="L63" s="78"/>
      <c r="M63" s="80"/>
    </row>
    <row r="64" spans="1:15" x14ac:dyDescent="0.2">
      <c r="E64"/>
      <c r="F64" s="63"/>
      <c r="G64" s="63"/>
      <c r="H64" s="63"/>
      <c r="I64" s="100"/>
      <c r="J64" s="63"/>
      <c r="K64" s="63"/>
      <c r="L64" s="63"/>
      <c r="M64" s="63"/>
    </row>
    <row r="65" spans="5:14" s="63" customFormat="1" x14ac:dyDescent="0.2">
      <c r="E65"/>
      <c r="F65"/>
      <c r="G65"/>
      <c r="H65"/>
      <c r="I65" s="66"/>
      <c r="J65" s="70"/>
      <c r="K65" s="70"/>
      <c r="L65" s="70"/>
      <c r="M65" s="70"/>
    </row>
    <row r="66" spans="5:14" x14ac:dyDescent="0.2">
      <c r="E66" s="76"/>
      <c r="H66" s="66"/>
      <c r="I66" s="66"/>
      <c r="J66" s="70"/>
      <c r="K66" s="70"/>
      <c r="L66" s="70"/>
      <c r="M66" s="70"/>
    </row>
    <row r="67" spans="5:14" x14ac:dyDescent="0.2">
      <c r="I67" s="67"/>
      <c r="J67" s="71"/>
      <c r="K67" s="71"/>
      <c r="L67" s="71"/>
      <c r="M67" s="71"/>
      <c r="N67"/>
    </row>
    <row r="68" spans="5:14" x14ac:dyDescent="0.2">
      <c r="J68" s="65"/>
      <c r="K68" s="65"/>
      <c r="L68" s="65"/>
      <c r="M68" s="65"/>
      <c r="N68"/>
    </row>
    <row r="69" spans="5:14" x14ac:dyDescent="0.2">
      <c r="J69" s="71"/>
      <c r="K69" s="1"/>
      <c r="L69" s="1"/>
      <c r="M69" s="71"/>
    </row>
    <row r="70" spans="5:14" x14ac:dyDescent="0.2">
      <c r="J70" s="1"/>
      <c r="K70" s="1"/>
      <c r="L70" s="1"/>
      <c r="M70" s="1"/>
    </row>
    <row r="71" spans="5:14" x14ac:dyDescent="0.2">
      <c r="J71" s="46"/>
      <c r="K71" s="46"/>
      <c r="L71" s="46"/>
      <c r="M71" s="46"/>
    </row>
  </sheetData>
  <phoneticPr fontId="0" type="noConversion"/>
  <printOptions horizontalCentered="1"/>
  <pageMargins left="0.25" right="0.25" top="0.5" bottom="0.5" header="0.5" footer="0.25"/>
  <pageSetup scale="65" orientation="landscape" r:id="rId1"/>
  <headerFooter alignWithMargins="0">
    <oddFooter>&amp;L&amp;8&amp;F&amp;R&amp;8&amp;D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Fresno</vt:lpstr>
      <vt:lpstr>Fresno!Print_Area</vt:lpstr>
    </vt:vector>
  </TitlesOfParts>
  <Company>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PennyG</dc:creator>
  <cp:lastModifiedBy>Cheechov, Kevin@DOT</cp:lastModifiedBy>
  <cp:lastPrinted>2024-01-05T15:23:08Z</cp:lastPrinted>
  <dcterms:created xsi:type="dcterms:W3CDTF">2004-07-28T16:25:05Z</dcterms:created>
  <dcterms:modified xsi:type="dcterms:W3CDTF">2026-08-04T21:14:08Z</dcterms:modified>
</cp:coreProperties>
</file>