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BFCE9B2A-F10A-4F49-A2AD-5646FBAA789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5" i="3" l="1"/>
  <c r="L35" i="3"/>
  <c r="M35" i="3"/>
  <c r="J35" i="3"/>
  <c r="M42" i="3"/>
  <c r="M23" i="3"/>
  <c r="M45" i="3" l="1"/>
  <c r="M47" i="3" s="1"/>
  <c r="J42" i="3" l="1"/>
  <c r="L42" i="3" l="1"/>
  <c r="K42" i="3"/>
  <c r="F13" i="3" l="1"/>
  <c r="F4" i="3"/>
  <c r="L23" i="3" l="1"/>
  <c r="J23" i="3"/>
  <c r="K23" i="3" l="1"/>
  <c r="K45" i="3" l="1"/>
  <c r="K47" i="3" l="1"/>
  <c r="F3" i="3" l="1"/>
  <c r="L45" i="3" l="1"/>
  <c r="L47" i="3" s="1"/>
  <c r="J45" i="3"/>
  <c r="J47" i="3" s="1"/>
  <c r="F47" i="3" l="1"/>
</calcChain>
</file>

<file path=xl/sharedStrings.xml><?xml version="1.0" encoding="utf-8"?>
<sst xmlns="http://schemas.openxmlformats.org/spreadsheetml/2006/main" count="75" uniqueCount="67">
  <si>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</si>
  <si>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</si>
  <si>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</si>
  <si>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</si>
  <si>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</si>
  <si>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</si>
  <si>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</si>
  <si>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</si>
  <si>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</si>
  <si>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</si>
  <si>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</si>
  <si>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</si>
  <si>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</si>
  <si>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</si>
  <si>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</si>
  <si>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</si>
  <si>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</si>
  <si>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</si>
  <si>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</si>
  <si>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</si>
  <si>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</si>
  <si>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</si>
  <si>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</si>
  <si>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</si>
  <si>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</si>
  <si>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</si>
  <si>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</si>
  <si>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</si>
  <si>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</si>
  <si>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</si>
  <si>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</si>
  <si>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 xml:space="preserve">No Transfers/Exchanges </t>
  </si>
  <si>
    <t>Y061</t>
  </si>
  <si>
    <t>Alameda</t>
  </si>
  <si>
    <t>05/06/2026</t>
  </si>
  <si>
    <t>FREMONT</t>
  </si>
  <si>
    <t>CML-5322(069)</t>
  </si>
  <si>
    <t xml:space="preserve">THE PROJECT IS LOCATED ALONG MARSHLAND ROAD BETWEEN THE EAST END OF THE EXISTING MULTIPURPOSE PATH ON DUMBARTON BRIDGE AND </t>
  </si>
  <si>
    <t xml:space="preserve">THE PROPOSED PROJECT WILL CONSTRUCT A TRAIL ALONG MARSHLAND ROAD AND COMPLETE A </t>
  </si>
  <si>
    <t>Y003</t>
  </si>
  <si>
    <t>Santa Clara</t>
  </si>
  <si>
    <t>05/15/2026</t>
  </si>
  <si>
    <t>SAN JOSE</t>
  </si>
  <si>
    <t>STPL-5005(158)</t>
  </si>
  <si>
    <t>SAN JOSE: ALUM ROCK ROAD BETWEEN I-680 AND KING ROAD</t>
  </si>
  <si>
    <t>DEVELOP MULTI-MODAL TRANSPORTATION IMPLEMENTATION PLAN</t>
  </si>
  <si>
    <t>Z230</t>
  </si>
  <si>
    <t>San Francisco</t>
  </si>
  <si>
    <t>SFTA</t>
  </si>
  <si>
    <t>STPL-6272(058)</t>
  </si>
  <si>
    <t>YERBA BUENA ISLAND, TREASURE ISLAND ROAD</t>
  </si>
  <si>
    <t xml:space="preserve">CONSTRUCT RETAINING WALL 1C (RW1C), A NEW SEGMENT OF RETAINING WALL ALONG </t>
  </si>
  <si>
    <t>Y230</t>
  </si>
  <si>
    <t>Sonoma</t>
  </si>
  <si>
    <t>05/18/2026</t>
  </si>
  <si>
    <t>SANTA ROSA</t>
  </si>
  <si>
    <t>STPL-5028(084)</t>
  </si>
  <si>
    <t>SANTA ROSA IN DOWNTOWN AND RAILROAD SQUARE:</t>
  </si>
  <si>
    <t xml:space="preserve">UPGRADE THE EXISTING TRAFFIC SIGNAL INTERCONNECT INFRASTRUCTURE FROM COPPER </t>
  </si>
  <si>
    <t>Y240</t>
  </si>
  <si>
    <t>Various</t>
  </si>
  <si>
    <t>05/29/2026</t>
  </si>
  <si>
    <t>MET TRANS COMM</t>
  </si>
  <si>
    <t>STPCML-6084(259)</t>
  </si>
  <si>
    <t>ON I-580 WESTBOUD APPROACH TO THE SAN FRANCISCO-OAKLAND BAY BRIDGE TOLL PLAZA FROM SR 24/I980 INTERCHANGE TO I-80.</t>
  </si>
  <si>
    <t xml:space="preserve">ON I-580 WESTBOUND APPROACH TO THE SAN FRANCISCO-OAKLAND BAY BRIDGE TOLL PLAZA 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</si>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</sst>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7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0" fontId="0" fillId="0" borderId="9" xfId="0" applyNumberFormat="1" applyBorder="1" applyAlignment="1">
      <alignment horizontal="center"/>
    </xf>
    <xf numFmtId="0" fontId="2" fillId="0" borderId="0" xfId="1" applyNumberFormat="1" applyFont="1" applyFill="1" applyBorder="1" applyAlignment="1" applyProtection="1">
      <alignment horizontal="center"/>
    </xf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3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46173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46142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29854808.730000027</v>
      </c>
      <c r="K14" s="32">
        <v>139533017.67000002</v>
      </c>
      <c r="L14" s="55">
        <v>23770218.190283097</v>
      </c>
      <c r="M14" s="32">
        <v>14159465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 t="s">
        <v>66</v>
      </c>
      <c r="F17" s="18"/>
      <c r="G17" s="24"/>
      <c r="H17" s="25"/>
      <c r="I17" s="110" t="s">
        <v>32</v>
      </c>
      <c r="J17" s="55"/>
      <c r="K17" s="55"/>
      <c r="L17" s="55"/>
      <c r="M17" s="55">
        <v>435797</v>
      </c>
    </row>
    <row r="18" spans="1:13" customFormat="1" x14ac:dyDescent="0.2">
      <c r="A18" s="82"/>
      <c r="D18" s="83"/>
      <c r="E18" s="97"/>
      <c r="F18" s="18"/>
      <c r="G18" s="24"/>
      <c r="H18" s="25"/>
      <c r="I18" s="110"/>
      <c r="J18" s="55"/>
      <c r="K18" s="55"/>
      <c r="L18" s="55"/>
      <c r="M18" s="55"/>
    </row>
    <row r="19" spans="1:13" customFormat="1" x14ac:dyDescent="0.2">
      <c r="A19" s="82"/>
      <c r="D19" s="83"/>
      <c r="E19" s="97"/>
      <c r="F19" s="18"/>
      <c r="G19" s="24"/>
      <c r="H19" s="25"/>
      <c r="I19" s="110"/>
      <c r="J19" s="55"/>
      <c r="K19" s="55"/>
      <c r="L19" s="55"/>
      <c r="M19" s="55"/>
    </row>
    <row r="20" spans="1:13" customFormat="1" x14ac:dyDescent="0.2">
      <c r="A20" s="82"/>
      <c r="D20" s="83"/>
      <c r="E20" s="97"/>
      <c r="F20" s="18"/>
      <c r="G20" s="24"/>
      <c r="H20" s="25"/>
      <c r="I20" s="110"/>
      <c r="J20" s="55"/>
      <c r="K20" s="55"/>
      <c r="L20" s="55"/>
      <c r="M20" s="55"/>
    </row>
    <row r="21" spans="1:13" customFormat="1" x14ac:dyDescent="0.2">
      <c r="A21" s="82"/>
      <c r="D21" s="83"/>
      <c r="E21" s="97"/>
      <c r="F21" s="18"/>
      <c r="G21" s="24"/>
      <c r="H21" s="25"/>
      <c r="I21" s="110"/>
      <c r="J21" s="55"/>
      <c r="K21" s="55"/>
      <c r="L21" s="55"/>
      <c r="M21" s="55"/>
    </row>
    <row r="22" spans="1:13" s="7" customFormat="1" x14ac:dyDescent="0.2">
      <c r="A22" s="23"/>
      <c r="B22" s="24"/>
      <c r="C22" s="24"/>
      <c r="D22" s="60"/>
      <c r="E22"/>
      <c r="F22" s="18"/>
      <c r="G22" s="24"/>
      <c r="H22" s="25"/>
      <c r="I22" s="65"/>
      <c r="J22" s="33"/>
      <c r="K22" s="33"/>
      <c r="L22" s="33"/>
      <c r="M22" s="33"/>
    </row>
    <row r="23" spans="1:13" s="6" customFormat="1" x14ac:dyDescent="0.2">
      <c r="A23" s="13"/>
      <c r="D23" s="21"/>
      <c r="E23" s="1" t="s">
        <v>18</v>
      </c>
      <c r="F23" s="45" t="s">
        <v>4</v>
      </c>
      <c r="G23" s="38" t="s">
        <v>5</v>
      </c>
      <c r="H23" s="38" t="s">
        <v>13</v>
      </c>
      <c r="I23" s="66"/>
      <c r="J23" s="34">
        <f>SUM(J14:J22)</f>
        <v>29854808.730000027</v>
      </c>
      <c r="K23" s="34">
        <f>SUM(K14:K22)</f>
        <v>139533017.67000002</v>
      </c>
      <c r="L23" s="34">
        <f>SUM(L14:L22)</f>
        <v>23770218.190283097</v>
      </c>
      <c r="M23" s="34">
        <f>SUM(M14:M22)</f>
        <v>14595262</v>
      </c>
    </row>
    <row r="24" spans="1:13" s="6" customFormat="1" x14ac:dyDescent="0.2">
      <c r="A24" s="13"/>
      <c r="D24" s="21"/>
      <c r="E24" s="10"/>
      <c r="F24" s="12"/>
      <c r="G24" s="12"/>
      <c r="H24" s="11"/>
      <c r="I24" s="67"/>
      <c r="J24" s="32"/>
      <c r="K24" s="32"/>
      <c r="L24" s="32"/>
      <c r="M24" s="32"/>
    </row>
    <row r="25" spans="1:13" s="6" customFormat="1" x14ac:dyDescent="0.2">
      <c r="A25" s="13"/>
      <c r="D25" s="21"/>
      <c r="E25" s="27" t="s">
        <v>19</v>
      </c>
      <c r="F25" s="12"/>
      <c r="G25" s="12"/>
      <c r="H25" s="10"/>
      <c r="I25" s="68"/>
      <c r="J25" s="32"/>
      <c r="K25" s="32"/>
      <c r="L25" s="32"/>
      <c r="M25" s="32"/>
    </row>
    <row r="26" spans="1:13" s="6" customFormat="1" x14ac:dyDescent="0.2">
      <c r="A26" s="13"/>
      <c r="D26" s="21"/>
      <c r="E26" s="27"/>
      <c r="F26" s="12"/>
      <c r="G26" s="12"/>
      <c r="H26" s="12"/>
      <c r="I26" s="68"/>
      <c r="J26" s="44"/>
      <c r="K26" s="32"/>
      <c r="L26" s="32"/>
      <c r="M26" s="44"/>
    </row>
    <row r="27" spans="1:13" s="6" customFormat="1" x14ac:dyDescent="0.2">
      <c r="A27" s="13"/>
      <c r="C27"/>
      <c r="D27" s="21"/>
      <c r="E27" s="18" t="s">
        <v>28</v>
      </c>
      <c r="F27" s="12"/>
      <c r="G27" s="12"/>
      <c r="H27" s="12"/>
      <c r="I27" s="68"/>
      <c r="J27" s="44"/>
      <c r="K27" s="32"/>
      <c r="L27" s="32"/>
      <c r="M27" s="44"/>
    </row>
    <row r="28" spans="1:13" s="6" customFormat="1" x14ac:dyDescent="0.2">
      <c r="A28" s="13"/>
      <c r="C28"/>
      <c r="D28" s="21"/>
      <c r="E28" s="18"/>
      <c r="F28" s="12"/>
      <c r="G28" s="10"/>
      <c r="H28" s="12"/>
      <c r="I28" s="98"/>
      <c r="J28" s="44"/>
      <c r="K28" s="32"/>
      <c r="L28" s="32"/>
      <c r="M28" s="44"/>
    </row>
    <row r="29" spans="1:13" s="6" customFormat="1" x14ac:dyDescent="0.2">
      <c r="A29" s="90" t="s">
        <v>14</v>
      </c>
      <c r="B29" s="91">
        <v>6084</v>
      </c>
      <c r="C29" t="s">
        <v>33</v>
      </c>
      <c r="D29" s="99" t="s">
        <v>34</v>
      </c>
      <c r="E29" s="102" t="s">
        <v>35</v>
      </c>
      <c r="F29" s="12" t="s">
        <v>36</v>
      </c>
      <c r="G29" s="10" t="s">
        <v>37</v>
      </c>
      <c r="H29" s="12" t="s">
        <v>38</v>
      </c>
      <c r="I29" s="98" t="s">
        <v>39</v>
      </c>
      <c r="J29" s="44">
        <v>1500000</v>
      </c>
      <c r="K29" s="32"/>
      <c r="L29" s="32"/>
      <c r="M29" s="44"/>
    </row>
    <row r="30" spans="1:13" s="6" customFormat="1" x14ac:dyDescent="0.2">
      <c r="A30" s="90" t="s">
        <v>14</v>
      </c>
      <c r="B30" s="91">
        <v>6084</v>
      </c>
      <c r="C30" t="s">
        <v>40</v>
      </c>
      <c r="D30" s="99" t="s">
        <v>41</v>
      </c>
      <c r="E30" s="102" t="s">
        <v>42</v>
      </c>
      <c r="F30" s="12" t="s">
        <v>43</v>
      </c>
      <c r="G30" s="10" t="s">
        <v>44</v>
      </c>
      <c r="H30" s="12" t="s">
        <v>45</v>
      </c>
      <c r="I30" s="98" t="s">
        <v>46</v>
      </c>
      <c r="J30" s="44"/>
      <c r="K30" s="32">
        <v>-60002.64</v>
      </c>
      <c r="L30" s="32"/>
      <c r="M30" s="44"/>
    </row>
    <row r="31" spans="1:13" s="6" customFormat="1" x14ac:dyDescent="0.2">
      <c r="A31" s="90" t="s">
        <v>14</v>
      </c>
      <c r="B31" s="91">
        <v>6084</v>
      </c>
      <c r="C31" t="s">
        <v>47</v>
      </c>
      <c r="D31" s="99" t="s">
        <v>34</v>
      </c>
      <c r="E31" s="102" t="s">
        <v>48</v>
      </c>
      <c r="F31" s="12" t="s">
        <v>49</v>
      </c>
      <c r="G31" s="10" t="s">
        <v>50</v>
      </c>
      <c r="H31" s="12" t="s">
        <v>51</v>
      </c>
      <c r="I31" s="98" t="s">
        <v>52</v>
      </c>
      <c r="J31" s="44"/>
      <c r="K31" s="32">
        <v>-2267000</v>
      </c>
      <c r="L31" s="32"/>
      <c r="M31" s="44"/>
    </row>
    <row r="32" spans="1:13" s="6" customFormat="1" x14ac:dyDescent="0.2">
      <c r="A32" s="90" t="s">
        <v>14</v>
      </c>
      <c r="B32" s="91">
        <v>6084</v>
      </c>
      <c r="C32" t="s">
        <v>53</v>
      </c>
      <c r="D32" s="102" t="s">
        <v>54</v>
      </c>
      <c r="E32" s="102" t="s">
        <v>55</v>
      </c>
      <c r="F32" s="74" t="s">
        <v>56</v>
      </c>
      <c r="G32" s="84" t="s">
        <v>57</v>
      </c>
      <c r="H32" s="74" t="s">
        <v>58</v>
      </c>
      <c r="I32" s="115" t="s">
        <v>59</v>
      </c>
      <c r="J32" s="44"/>
      <c r="K32" s="32"/>
      <c r="L32" s="32">
        <v>-92211.13</v>
      </c>
      <c r="M32" s="44"/>
    </row>
    <row r="33" spans="1:13" s="6" customFormat="1" x14ac:dyDescent="0.2">
      <c r="A33" s="90" t="s">
        <v>14</v>
      </c>
      <c r="B33" s="91">
        <v>6084</v>
      </c>
      <c r="C33" t="s">
        <v>60</v>
      </c>
      <c r="D33" s="99" t="s">
        <v>61</v>
      </c>
      <c r="E33" s="102" t="s">
        <v>62</v>
      </c>
      <c r="F33" s="12" t="s">
        <v>63</v>
      </c>
      <c r="G33" s="10" t="s">
        <v>64</v>
      </c>
      <c r="H33" s="12" t="s">
        <v>65</v>
      </c>
      <c r="I33" s="98" t="s">
        <v>39</v>
      </c>
      <c r="J33" s="44">
        <v>700000</v>
      </c>
      <c r="K33" s="32"/>
      <c r="L33" s="32"/>
      <c r="M33" s="44"/>
    </row>
    <row r="34" spans="1:13" s="6" customFormat="1" x14ac:dyDescent="0.2">
      <c r="A34" s="103"/>
      <c r="B34" s="104"/>
      <c r="C34"/>
      <c r="D34" s="99"/>
      <c r="E34" s="102"/>
      <c r="F34" s="12"/>
      <c r="G34" s="10"/>
      <c r="H34" s="12"/>
      <c r="I34" s="98"/>
      <c r="J34" s="44"/>
      <c r="K34" s="32"/>
      <c r="L34" s="32"/>
      <c r="M34" s="44"/>
    </row>
    <row r="35" spans="1:13" s="6" customFormat="1" ht="12" customHeight="1" x14ac:dyDescent="0.2">
      <c r="A35" s="13"/>
      <c r="D35" s="21"/>
      <c r="E35" s="28" t="s">
        <v>29</v>
      </c>
      <c r="F35" s="41"/>
      <c r="G35" s="9"/>
      <c r="H35" s="9"/>
      <c r="I35" s="69"/>
      <c r="J35" s="35">
        <f>SUM(J28:J34)</f>
        <v>2200000</v>
      </c>
      <c r="K35" s="35">
        <f>SUM(K28:K34)</f>
        <v>-2327002.64</v>
      </c>
      <c r="L35" s="35">
        <f>SUM(L28:L34)</f>
        <v>-92211.13</v>
      </c>
      <c r="M35" s="35">
        <f>SUM(M28:M34)</f>
        <v>0</v>
      </c>
    </row>
    <row r="36" spans="1:13" s="6" customFormat="1" x14ac:dyDescent="0.2">
      <c r="A36" s="13"/>
      <c r="D36" s="21"/>
      <c r="E36" s="10"/>
      <c r="F36" s="12"/>
      <c r="G36" s="11"/>
      <c r="H36" s="11"/>
      <c r="I36" s="67"/>
      <c r="J36" s="32"/>
      <c r="K36" s="32"/>
      <c r="L36" s="32"/>
      <c r="M36" s="32"/>
    </row>
    <row r="37" spans="1:13" s="6" customFormat="1" x14ac:dyDescent="0.2">
      <c r="A37" s="13"/>
      <c r="B37" s="17"/>
      <c r="D37" s="21"/>
      <c r="E37" s="18" t="s">
        <v>11</v>
      </c>
      <c r="F37" s="12"/>
      <c r="G37" s="11"/>
      <c r="H37" s="11"/>
      <c r="I37" s="67"/>
      <c r="J37" s="32"/>
      <c r="K37" s="32"/>
      <c r="L37" s="32"/>
      <c r="M37" s="32"/>
    </row>
    <row r="38" spans="1:13" s="6" customFormat="1" x14ac:dyDescent="0.2">
      <c r="A38" s="13"/>
      <c r="B38" s="17"/>
      <c r="D38" s="21"/>
      <c r="E38" s="18"/>
      <c r="F38" s="12"/>
      <c r="G38" s="12"/>
      <c r="H38" s="11"/>
      <c r="I38" s="67"/>
      <c r="J38" s="32"/>
      <c r="K38" s="32"/>
      <c r="L38" s="32"/>
      <c r="M38" s="32"/>
    </row>
    <row r="39" spans="1:13" s="6" customFormat="1" x14ac:dyDescent="0.2">
      <c r="A39" s="90"/>
      <c r="B39" s="91"/>
      <c r="C39"/>
      <c r="D39" s="96"/>
      <c r="E39" s="116" t="s">
        <v>31</v>
      </c>
      <c r="F39" s="74"/>
      <c r="G39" s="74"/>
      <c r="H39" s="100"/>
      <c r="I39" s="86"/>
      <c r="J39" s="32"/>
      <c r="K39" s="32"/>
      <c r="L39" s="32"/>
      <c r="M39" s="32"/>
    </row>
    <row r="40" spans="1:13" s="6" customFormat="1" x14ac:dyDescent="0.2">
      <c r="A40" s="90"/>
      <c r="B40" s="91"/>
      <c r="C40"/>
      <c r="D40" s="96"/>
      <c r="E40" s="102"/>
      <c r="F40" s="74"/>
      <c r="G40" s="84"/>
      <c r="H40" s="74"/>
      <c r="I40" s="86"/>
      <c r="J40" s="32"/>
      <c r="K40" s="32"/>
      <c r="L40" s="32"/>
      <c r="M40" s="32"/>
    </row>
    <row r="41" spans="1:13" s="6" customFormat="1" x14ac:dyDescent="0.2">
      <c r="A41" s="16"/>
      <c r="B41" s="17"/>
      <c r="C41"/>
      <c r="D41" s="95"/>
      <c r="E41" s="48"/>
      <c r="F41" s="46"/>
      <c r="G41" s="47"/>
      <c r="H41" s="49"/>
      <c r="I41" s="70"/>
      <c r="J41" s="32"/>
      <c r="K41" s="32"/>
      <c r="L41" s="32"/>
      <c r="M41" s="32"/>
    </row>
    <row r="42" spans="1:13" s="6" customFormat="1" x14ac:dyDescent="0.2">
      <c r="A42" s="94"/>
      <c r="D42" s="71"/>
      <c r="E42" s="28" t="s">
        <v>20</v>
      </c>
      <c r="F42" s="41"/>
      <c r="G42" s="41"/>
      <c r="H42" s="9"/>
      <c r="I42" s="69"/>
      <c r="J42" s="35">
        <f>SUM(J38:J41)</f>
        <v>0</v>
      </c>
      <c r="K42" s="35">
        <f>SUM(K38:K41)</f>
        <v>0</v>
      </c>
      <c r="L42" s="35">
        <f>SUM(L38:L41)</f>
        <v>0</v>
      </c>
      <c r="M42" s="35">
        <f>SUM(M38:M41)</f>
        <v>0</v>
      </c>
    </row>
    <row r="43" spans="1:13" s="6" customFormat="1" x14ac:dyDescent="0.2">
      <c r="A43" s="94"/>
      <c r="D43" s="21"/>
      <c r="E43" s="10"/>
      <c r="F43" s="10"/>
      <c r="G43" s="10"/>
      <c r="H43" s="10"/>
      <c r="I43" s="71"/>
      <c r="J43" s="43"/>
      <c r="K43" s="32"/>
      <c r="L43" s="32"/>
      <c r="M43" s="43"/>
    </row>
    <row r="44" spans="1:13" s="6" customFormat="1" x14ac:dyDescent="0.2">
      <c r="A44" s="94"/>
      <c r="D44" s="21"/>
      <c r="I44" s="21"/>
      <c r="J44" s="44"/>
      <c r="K44" s="32"/>
      <c r="L44" s="32"/>
      <c r="M44" s="44"/>
    </row>
    <row r="45" spans="1:13" s="6" customFormat="1" ht="30" customHeight="1" x14ac:dyDescent="0.2">
      <c r="A45" s="13"/>
      <c r="D45" s="21"/>
      <c r="E45" s="1" t="s">
        <v>21</v>
      </c>
      <c r="F45" s="39"/>
      <c r="G45" s="39"/>
      <c r="H45" s="39"/>
      <c r="I45" s="72"/>
      <c r="J45" s="101">
        <f>J42+J35</f>
        <v>2200000</v>
      </c>
      <c r="K45" s="34">
        <f>K42+K35</f>
        <v>-2327002.64</v>
      </c>
      <c r="L45" s="34">
        <f>L42+L35</f>
        <v>-92211.13</v>
      </c>
      <c r="M45" s="101">
        <f>M42+M35</f>
        <v>0</v>
      </c>
    </row>
    <row r="46" spans="1:13" s="6" customFormat="1" x14ac:dyDescent="0.2">
      <c r="A46" s="13"/>
      <c r="D46" s="21"/>
      <c r="F46" s="40"/>
      <c r="I46" s="21"/>
      <c r="J46" s="44"/>
      <c r="K46" s="32"/>
      <c r="L46" s="32"/>
      <c r="M46" s="44"/>
    </row>
    <row r="47" spans="1:13" s="6" customFormat="1" ht="42" customHeight="1" x14ac:dyDescent="0.2">
      <c r="A47" s="13"/>
      <c r="D47" s="21"/>
      <c r="E47" s="29" t="s">
        <v>22</v>
      </c>
      <c r="F47" s="88">
        <f>F4</f>
        <v>46173</v>
      </c>
      <c r="G47" s="42"/>
      <c r="H47" s="42"/>
      <c r="I47" s="73"/>
      <c r="J47" s="92">
        <f>-J45+J23</f>
        <v>27654808.730000027</v>
      </c>
      <c r="K47" s="93">
        <f>-K45+K23</f>
        <v>141860020.31</v>
      </c>
      <c r="L47" s="93">
        <f>-L45+L23</f>
        <v>23862429.320283096</v>
      </c>
      <c r="M47" s="109">
        <f>-M45+M23</f>
        <v>14595262</v>
      </c>
    </row>
    <row r="48" spans="1:13" s="6" customFormat="1" x14ac:dyDescent="0.2">
      <c r="A48" s="13"/>
      <c r="D48" s="21"/>
      <c r="E48" s="111"/>
      <c r="F48" s="112"/>
      <c r="G48" s="40"/>
      <c r="H48" s="40"/>
      <c r="I48" s="78"/>
      <c r="J48" s="113"/>
      <c r="K48" s="113"/>
      <c r="L48" s="113"/>
      <c r="M48" s="114"/>
    </row>
    <row r="49" spans="1:14" s="6" customFormat="1" x14ac:dyDescent="0.2">
      <c r="A49" s="13"/>
      <c r="D49" s="21"/>
      <c r="E49"/>
      <c r="I49" s="21"/>
      <c r="M49" s="105"/>
    </row>
    <row r="50" spans="1:14" s="6" customFormat="1" x14ac:dyDescent="0.2">
      <c r="A50" s="40"/>
      <c r="B50" s="40"/>
      <c r="C50" s="40"/>
      <c r="D50" s="78"/>
      <c r="E50" s="40"/>
      <c r="F50" s="40"/>
      <c r="G50" s="40"/>
      <c r="H50" s="40"/>
      <c r="I50" s="78"/>
      <c r="J50" s="40"/>
      <c r="K50" s="40"/>
      <c r="L50" s="40"/>
      <c r="M50" s="40"/>
    </row>
    <row r="51" spans="1:14" x14ac:dyDescent="0.2">
      <c r="E51"/>
      <c r="F51" s="7"/>
      <c r="G51" s="7"/>
      <c r="H51" s="7"/>
      <c r="I51" s="76"/>
      <c r="J51" s="77"/>
      <c r="K51" s="77"/>
      <c r="L51" s="77"/>
      <c r="M51" s="77"/>
      <c r="N51" s="81"/>
    </row>
    <row r="52" spans="1:14" x14ac:dyDescent="0.2">
      <c r="E52" s="15"/>
      <c r="F52" s="15"/>
      <c r="G52" s="15"/>
      <c r="H52" s="15"/>
      <c r="I52" s="75"/>
      <c r="J52" s="85"/>
      <c r="K52" s="85"/>
      <c r="L52" s="85"/>
      <c r="M52" s="85"/>
    </row>
    <row r="53" spans="1:14" x14ac:dyDescent="0.2">
      <c r="I53" s="75"/>
      <c r="J53" s="37"/>
      <c r="K53" s="37"/>
      <c r="L53" s="37"/>
      <c r="M53" s="37"/>
    </row>
    <row r="54" spans="1:14" x14ac:dyDescent="0.2">
      <c r="J54" s="37"/>
      <c r="K54" s="37"/>
      <c r="L54" s="37"/>
      <c r="M54" s="37"/>
    </row>
    <row r="55" spans="1:14" x14ac:dyDescent="0.2">
      <c r="J55" s="37"/>
      <c r="K55" s="37"/>
      <c r="L55" s="37"/>
      <c r="M55" s="37"/>
    </row>
    <row r="56" spans="1:14" x14ac:dyDescent="0.2">
      <c r="A56" s="15"/>
      <c r="B56" s="15"/>
      <c r="C56" s="15"/>
      <c r="D56" s="62"/>
      <c r="J56" s="37"/>
      <c r="K56" s="37"/>
      <c r="L56" s="37"/>
      <c r="M56" s="37"/>
    </row>
    <row r="57" spans="1:14" x14ac:dyDescent="0.2">
      <c r="A57" s="15"/>
      <c r="B57" s="15"/>
      <c r="C57" s="15"/>
      <c r="D57" s="62"/>
      <c r="E57" s="15"/>
      <c r="F57" s="15"/>
      <c r="G57" s="15"/>
      <c r="H57" s="15"/>
      <c r="I57" s="62"/>
      <c r="J57" s="37"/>
      <c r="K57" s="37"/>
      <c r="L57" s="37"/>
      <c r="M57" s="37"/>
    </row>
    <row r="58" spans="1:14" x14ac:dyDescent="0.2">
      <c r="E58" s="15"/>
      <c r="F58" s="15"/>
      <c r="G58" s="15"/>
      <c r="H58" s="15"/>
      <c r="I58" s="62"/>
      <c r="J58" s="37"/>
      <c r="K58" s="37"/>
      <c r="L58" s="37"/>
      <c r="M58" s="37"/>
    </row>
    <row r="59" spans="1:14" x14ac:dyDescent="0.2">
      <c r="J59" s="36"/>
      <c r="K59" s="36"/>
      <c r="L59" s="36"/>
      <c r="M59" s="36"/>
    </row>
    <row r="60" spans="1:14" x14ac:dyDescent="0.2">
      <c r="J60" s="36"/>
      <c r="K60" s="36"/>
      <c r="L60" s="36"/>
      <c r="M60" s="36"/>
    </row>
    <row r="61" spans="1:14" x14ac:dyDescent="0.2">
      <c r="J61" s="36"/>
      <c r="K61" s="36"/>
      <c r="L61" s="36"/>
      <c r="M61" s="36"/>
    </row>
    <row r="62" spans="1:14" x14ac:dyDescent="0.2">
      <c r="J62" s="36"/>
      <c r="K62" s="36"/>
      <c r="L62" s="36"/>
      <c r="M62" s="36"/>
    </row>
    <row r="63" spans="1:14" x14ac:dyDescent="0.2">
      <c r="J63" s="36"/>
      <c r="K63" s="36"/>
      <c r="L63" s="36"/>
      <c r="M63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2026-06-04T16:56:20Z</dcterms:modified>
</cp:coreProperties>
</file>