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E23E9693-D5E0-443D-9CFC-62CFF6B1E9BE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0" i="1" l="1"/>
  <c r="M23" i="1"/>
  <c r="M57" i="1"/>
  <c r="M50" i="1"/>
  <c r="M60" i="1" l="1"/>
  <c r="M62" i="1" s="1"/>
  <c r="K50" i="1"/>
  <c r="L50" i="1"/>
  <c r="F13" i="1"/>
  <c r="F4" i="1"/>
  <c r="J23" i="1" l="1"/>
  <c r="L23" i="1" l="1"/>
  <c r="F3" i="1" l="1"/>
  <c r="K23" i="1" l="1"/>
  <c r="F62" i="1" l="1"/>
  <c r="K57" i="1" l="1"/>
  <c r="K60" i="1" s="1"/>
  <c r="K62" i="1" s="1"/>
  <c r="L57" i="1" l="1"/>
  <c r="L60" i="1" s="1"/>
  <c r="L62" i="1" s="1"/>
  <c r="J57" i="1"/>
  <c r="J60" i="1" s="1"/>
  <c r="J62" i="1" s="1"/>
</calcChain>
</file>

<file path=xl/sharedStrings.xml><?xml version="1.0" encoding="utf-8"?>
<sst xmlns="http://schemas.openxmlformats.org/spreadsheetml/2006/main" count="200" uniqueCount="100">
  <si>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</si>
  <si>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</si>
  <si>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</si>
  <si>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</si>
  <si>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</si>
  <si>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</si>
  <si>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</si>
  <si>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</si>
  <si>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</si>
  <si>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</si>
  <si>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</si>
  <si>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</si>
  <si>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</si>
  <si>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</si>
  <si>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</si>
  <si>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</si>
  <si>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</si>
  <si>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</si>
  <si>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</si>
  <si>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</si>
  <si>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</si>
  <si>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</si>
  <si>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</si>
  <si>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</si>
  <si>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</si>
  <si>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</si>
  <si>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</si>
  <si>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</si>
  <si>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</si>
  <si>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</si>
  <si>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TIFIA</t>
  </si>
  <si>
    <t>Fresno</t>
  </si>
  <si>
    <t>Clovis</t>
  </si>
  <si>
    <t>FTACML-5208(203)</t>
  </si>
  <si>
    <t>FTA Grant No: 7424-2026-1</t>
  </si>
  <si>
    <t>Purchase four (4) zero-emission battery electrict Dodge Ram ProMaster low-floor vans, model year 2025.</t>
  </si>
  <si>
    <t>Y003</t>
  </si>
  <si>
    <t xml:space="preserve"> </t>
  </si>
  <si>
    <t>06/10/2026</t>
  </si>
  <si>
    <t>CLOVIS</t>
  </si>
  <si>
    <t>CML-5208(197)</t>
  </si>
  <si>
    <t>CLOVIS AVENUE BETWEEN BARSTOW AND GETTYSBURG.</t>
  </si>
  <si>
    <t xml:space="preserve">CLOVIS AVENUE BETWEEN BARSTOW AND GETTYSBURG; INSTALL ADAPTIVE MODULES AND </t>
  </si>
  <si>
    <t>Y400</t>
  </si>
  <si>
    <t>06/02/2026</t>
  </si>
  <si>
    <t>COALINGA</t>
  </si>
  <si>
    <t>STPL-5146(034)</t>
  </si>
  <si>
    <t>CALIFORNIA ST-FROM W WASHINGTON TO CAMBRIDGE AND BAKER ST-FROM CALIFORNIA TO SUNSET</t>
  </si>
  <si>
    <t xml:space="preserve">CALIFORNIA ST. FROM W WASHINGTON TO CAMBRIDGE; RECONSTRUCT ROADWAY, CROSSWALK, </t>
  </si>
  <si>
    <t>Y230</t>
  </si>
  <si>
    <t>06/01/2026</t>
  </si>
  <si>
    <t>FRESNO</t>
  </si>
  <si>
    <t>STPL-5060(382)</t>
  </si>
  <si>
    <t>CEDAR AVENUE FROM CHURCH TO JENSEN AVENUES</t>
  </si>
  <si>
    <t xml:space="preserve">GRIND, OVERLAY, ROAD DIET, CLASS II BIKE LANE, CURB RAMPS, CURB, GUTTER, </t>
  </si>
  <si>
    <t>L23E</t>
  </si>
  <si>
    <t>Z230</t>
  </si>
  <si>
    <t>06/23/2026</t>
  </si>
  <si>
    <t>STPL-5060(329)</t>
  </si>
  <si>
    <t>BLACKSTONE AVENUE AND ABBY STREET FROM DIVISADERO STREET TO SHIELDS AVENUE</t>
  </si>
  <si>
    <t>INSTALLATION OF STREET LIGHTING (TC)</t>
  </si>
  <si>
    <t>M230</t>
  </si>
  <si>
    <t>M23E</t>
  </si>
  <si>
    <t>06/29/2026</t>
  </si>
  <si>
    <t>STPL-5060(361)</t>
  </si>
  <si>
    <t>MCKINELY AVENUE FROM HUGHES TO MARKS AVENUES.</t>
  </si>
  <si>
    <t xml:space="preserve">WIDEN MCKINLEY AVENUE TO INCLUDE NEW INFRASTRUCTURE TO CONSIST OF CONCRETE </t>
  </si>
  <si>
    <t>Y240</t>
  </si>
  <si>
    <t>STPL-5060(401)</t>
  </si>
  <si>
    <t>CEDAR AVENUE FROM HERNDON AVENUE TO ALLUVAL AVENUE</t>
  </si>
  <si>
    <t xml:space="preserve">PAVEMENT OVERLAY, BUFFERED AND NON-BUFFERED CLASS II FACILITIES, CURB RAMP </t>
  </si>
  <si>
    <t>06/15/2026</t>
  </si>
  <si>
    <t>STPL-5942(289)</t>
  </si>
  <si>
    <t>JENSEN AVE - FROM FIG AVE TO FRUIT AVE</t>
  </si>
  <si>
    <t>ROAD RECONSTRUCTION, INCLUDING BIKE LANES AND CURB RAMPS  (TC)</t>
  </si>
  <si>
    <t>STPL-5942(326)</t>
  </si>
  <si>
    <t>FOWLER AVE - ELKHORN AVE (HSR) TO COUNTY LINE (KINGS RIVER)</t>
  </si>
  <si>
    <t xml:space="preserve">ROAD RECONSTRUCTION OF 4.2 MILES OF FOWLER AVE FROM ELKHORN AVE TO FRESNO </t>
  </si>
  <si>
    <t>06/05/2026</t>
  </si>
  <si>
    <t>STPL-5942(328)</t>
  </si>
  <si>
    <t>OLIVE FROM HAYES TO HUGHES AND MCKINLEY FROM DOWER TO MARKS.</t>
  </si>
  <si>
    <t xml:space="preserve">INSTALL ASPHALT CONCRETE OVERLAYS ON OLIVE FROM HAYES TO HUGHES AND MCKINLEY </t>
  </si>
  <si>
    <t>HURON</t>
  </si>
  <si>
    <t>CML-5305(024)</t>
  </si>
  <si>
    <t>9TH ST FROM PUBLIC WORKS YARD TO SISKIYOU AVE</t>
  </si>
  <si>
    <t>PAVING (TC)</t>
  </si>
  <si>
    <t>SELMA</t>
  </si>
  <si>
    <t>CML-5096(052)</t>
  </si>
  <si>
    <t>CHESTNUT-MERCED ALLEY IMPROVEMENTS: MCCALL TO WRIGHT</t>
  </si>
  <si>
    <t xml:space="preserve">ALLEYS: WITHIN THE WRIGHT STREET, CHESTNUT STREET, MCCALL AVENUE, AND
</t>
  </si>
  <si>
    <t>STPL-5096(037)</t>
  </si>
  <si>
    <t>FLORAL AVE. BETWEEN UNION PACIFIC RAILROAD (UPRR) AND MCCALL AVE.</t>
  </si>
  <si>
    <t>ROADWAY RECONSTRUCTION (TC)</t>
  </si>
  <si>
    <t>Z240</t>
  </si>
  <si>
    <t>DINUBA AVE FROM THOMPSON AVE TO MCCALL AVE</t>
  </si>
  <si>
    <t>REHABILITATE/RECONSTRUCT ROADWAY, RESTRIPING (TC)</t>
  </si>
  <si>
    <t>STPL-5096(042)</t>
  </si>
  <si>
    <t>06/24/2026</t>
  </si>
  <si>
    <t>STPL-5096(045)</t>
  </si>
  <si>
    <t>DINUBA AVE FROM MCCALL AVE TO DOCKERY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</si>
</sst>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0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8" fillId="0" borderId="0" xfId="0" applyFont="1" applyAlignment="1">
      <alignment vertical="center"/>
    </xf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  <xf numFmtId="38" fontId="1" fillId="0" borderId="1" xfId="0" applyFont="1" applyBorder="1" applyAlignment="1">
      <alignment horizontal="center"/>
    </xf>
    <xf numFmtId="14" fontId="3" fillId="0" borderId="0" xfId="0" quotePrefix="1" applyNumberFormat="1" applyFon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2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2" t="s">
        <v>37</v>
      </c>
      <c r="B1" s="82"/>
      <c r="C1" s="82"/>
      <c r="D1" s="82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2"/>
      <c r="B2" s="82"/>
      <c r="C2" s="82"/>
      <c r="D2" s="82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2"/>
      <c r="B3" s="82"/>
      <c r="C3" s="82"/>
      <c r="D3" s="82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4">
        <f>[1]Template!$A$4</f>
        <v>46203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5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6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97" t="s">
        <v>30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4">
        <f>[1]Template!$F$12</f>
        <v>46173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22089587.170000009</v>
      </c>
      <c r="K14" s="15">
        <v>3602933.6199999941</v>
      </c>
      <c r="L14" s="15">
        <v>21319305.258175816</v>
      </c>
      <c r="M14" s="16">
        <v>1550265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0"/>
      <c r="F17" s="19"/>
      <c r="G17" s="62"/>
      <c r="H17" s="81"/>
      <c r="I17" s="107"/>
      <c r="J17" s="15"/>
      <c r="K17" s="15"/>
      <c r="L17" s="15"/>
      <c r="M17" s="15"/>
    </row>
    <row r="18" spans="1:13" x14ac:dyDescent="0.2">
      <c r="A18" s="61"/>
      <c r="B18" s="62"/>
      <c r="C18" s="62"/>
      <c r="D18" s="63"/>
      <c r="E18" s="90"/>
      <c r="F18" s="63"/>
      <c r="G18" s="63"/>
      <c r="H18" s="64"/>
      <c r="I18" s="75"/>
      <c r="J18" s="64"/>
      <c r="K18" s="64"/>
      <c r="L18" s="64"/>
      <c r="M18" s="64"/>
    </row>
    <row r="19" spans="1:13" x14ac:dyDescent="0.2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">
      <c r="A22" s="61"/>
      <c r="B22" s="62"/>
      <c r="C22" s="62"/>
      <c r="E22" s="90"/>
      <c r="H22" s="64"/>
      <c r="I22" s="75"/>
      <c r="J22" s="64"/>
      <c r="K22" s="64"/>
      <c r="L22" s="64"/>
      <c r="M22" s="64"/>
    </row>
    <row r="23" spans="1:13" s="63" customFormat="1" ht="12.75" customHeight="1" x14ac:dyDescent="0.2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22089587.170000009</v>
      </c>
      <c r="K23" s="27">
        <f>SUM(K14:K22)</f>
        <v>3602933.6199999941</v>
      </c>
      <c r="L23" s="27">
        <f>SUM(L14:L22)</f>
        <v>21319305.258175816</v>
      </c>
      <c r="M23" s="27">
        <f>SUM(M14:M22)</f>
        <v>1550265</v>
      </c>
    </row>
    <row r="24" spans="1:13" s="63" customFormat="1" ht="12.75" customHeight="1" x14ac:dyDescent="0.2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x14ac:dyDescent="0.2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x14ac:dyDescent="0.2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x14ac:dyDescent="0.2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">
      <c r="A29" s="17" t="s">
        <v>15</v>
      </c>
      <c r="B29" s="18">
        <v>6086</v>
      </c>
      <c r="C29" s="2" t="s">
        <v>31</v>
      </c>
      <c r="D29" s="2" t="s">
        <v>38</v>
      </c>
      <c r="E29" t="s">
        <v>39</v>
      </c>
      <c r="F29" s="29" t="s">
        <v>40</v>
      </c>
      <c r="G29" s="30" t="s">
        <v>41</v>
      </c>
      <c r="H29" s="29" t="s">
        <v>42</v>
      </c>
      <c r="I29" s="57" t="s">
        <v>43</v>
      </c>
      <c r="J29" s="15">
        <v>53118</v>
      </c>
      <c r="K29" s="15"/>
      <c r="L29" s="15"/>
      <c r="M29" s="15"/>
    </row>
    <row r="30" spans="1:13" x14ac:dyDescent="0.2">
      <c r="A30" s="17" t="s">
        <v>15</v>
      </c>
      <c r="B30" s="18">
        <v>6086</v>
      </c>
      <c r="C30" s="2" t="s">
        <v>31</v>
      </c>
      <c r="D30" s="2" t="s">
        <v>44</v>
      </c>
      <c r="E30" t="s">
        <v>45</v>
      </c>
      <c r="F30" s="29" t="s">
        <v>46</v>
      </c>
      <c r="G30" s="30" t="s">
        <v>47</v>
      </c>
      <c r="H30" s="29" t="s">
        <v>48</v>
      </c>
      <c r="I30" s="57" t="s">
        <v>49</v>
      </c>
      <c r="J30" s="15"/>
      <c r="K30" s="15">
        <v>985364</v>
      </c>
      <c r="L30" s="15"/>
      <c r="M30" s="15"/>
    </row>
    <row r="31" spans="1:13" x14ac:dyDescent="0.2">
      <c r="A31" s="17" t="s">
        <v>15</v>
      </c>
      <c r="B31" s="18">
        <v>6086</v>
      </c>
      <c r="C31" s="2" t="s">
        <v>31</v>
      </c>
      <c r="D31" s="2" t="s">
        <v>50</v>
      </c>
      <c r="E31" t="s">
        <v>51</v>
      </c>
      <c r="F31" s="29" t="s">
        <v>52</v>
      </c>
      <c r="G31" s="30" t="s">
        <v>53</v>
      </c>
      <c r="H31" s="29" t="s">
        <v>54</v>
      </c>
      <c r="I31" s="57" t="s">
        <v>55</v>
      </c>
      <c r="J31" s="15"/>
      <c r="K31" s="15">
        <v>9595.6299999999992</v>
      </c>
      <c r="L31" s="15"/>
      <c r="M31" s="15"/>
    </row>
    <row r="32" spans="1:13" x14ac:dyDescent="0.2">
      <c r="A32" s="17" t="s">
        <v>15</v>
      </c>
      <c r="B32" s="18">
        <v>6086</v>
      </c>
      <c r="C32" s="2" t="s">
        <v>31</v>
      </c>
      <c r="D32" s="2" t="s">
        <v>50</v>
      </c>
      <c r="E32" t="s">
        <v>51</v>
      </c>
      <c r="F32" s="29" t="s">
        <v>52</v>
      </c>
      <c r="G32" s="30" t="s">
        <v>53</v>
      </c>
      <c r="H32" s="29" t="s">
        <v>54</v>
      </c>
      <c r="I32" s="57" t="s">
        <v>49</v>
      </c>
      <c r="J32" s="15"/>
      <c r="K32" s="15">
        <v>-165284.06</v>
      </c>
      <c r="L32" s="15"/>
      <c r="M32" s="15"/>
    </row>
    <row r="33" spans="1:13" x14ac:dyDescent="0.2">
      <c r="A33" s="17" t="s">
        <v>15</v>
      </c>
      <c r="B33" s="18">
        <v>6086</v>
      </c>
      <c r="C33" s="2" t="s">
        <v>31</v>
      </c>
      <c r="D33" s="2" t="s">
        <v>50</v>
      </c>
      <c r="E33" t="s">
        <v>51</v>
      </c>
      <c r="F33" s="29" t="s">
        <v>52</v>
      </c>
      <c r="G33" s="30" t="s">
        <v>53</v>
      </c>
      <c r="H33" s="29" t="s">
        <v>54</v>
      </c>
      <c r="I33" s="57" t="s">
        <v>56</v>
      </c>
      <c r="J33" s="15"/>
      <c r="K33" s="15">
        <v>119391.69</v>
      </c>
      <c r="L33" s="15"/>
      <c r="M33" s="15"/>
    </row>
    <row r="34" spans="1:13" x14ac:dyDescent="0.2">
      <c r="A34" s="17" t="s">
        <v>15</v>
      </c>
      <c r="B34" s="18">
        <v>6086</v>
      </c>
      <c r="C34" s="2" t="s">
        <v>31</v>
      </c>
      <c r="D34" s="2" t="s">
        <v>57</v>
      </c>
      <c r="E34" t="s">
        <v>51</v>
      </c>
      <c r="F34" s="29" t="s">
        <v>58</v>
      </c>
      <c r="G34" s="30" t="s">
        <v>59</v>
      </c>
      <c r="H34" s="29" t="s">
        <v>60</v>
      </c>
      <c r="I34" s="57" t="s">
        <v>61</v>
      </c>
      <c r="J34" s="15"/>
      <c r="K34" s="15">
        <v>-74468.73</v>
      </c>
      <c r="L34" s="15"/>
      <c r="M34" s="15"/>
    </row>
    <row r="35" spans="1:13" x14ac:dyDescent="0.2">
      <c r="A35" s="17" t="s">
        <v>15</v>
      </c>
      <c r="B35" s="18">
        <v>6086</v>
      </c>
      <c r="C35" s="2" t="s">
        <v>31</v>
      </c>
      <c r="D35" s="2" t="s">
        <v>57</v>
      </c>
      <c r="E35" t="s">
        <v>51</v>
      </c>
      <c r="F35" s="29" t="s">
        <v>58</v>
      </c>
      <c r="G35" s="30" t="s">
        <v>59</v>
      </c>
      <c r="H35" s="29" t="s">
        <v>60</v>
      </c>
      <c r="I35" s="57" t="s">
        <v>62</v>
      </c>
      <c r="J35" s="15"/>
      <c r="K35" s="15">
        <v>-438480.23</v>
      </c>
      <c r="L35" s="15"/>
      <c r="M35" s="15"/>
    </row>
    <row r="36" spans="1:13" x14ac:dyDescent="0.2">
      <c r="A36" s="17" t="s">
        <v>15</v>
      </c>
      <c r="B36" s="18">
        <v>6086</v>
      </c>
      <c r="C36" s="2" t="s">
        <v>31</v>
      </c>
      <c r="D36" s="2" t="s">
        <v>63</v>
      </c>
      <c r="E36" t="s">
        <v>51</v>
      </c>
      <c r="F36" s="29" t="s">
        <v>64</v>
      </c>
      <c r="G36" s="30" t="s">
        <v>65</v>
      </c>
      <c r="H36" s="29" t="s">
        <v>66</v>
      </c>
      <c r="I36" s="57" t="s">
        <v>49</v>
      </c>
      <c r="J36" s="15"/>
      <c r="K36" s="15">
        <v>506235</v>
      </c>
      <c r="L36" s="15"/>
      <c r="M36" s="15"/>
    </row>
    <row r="37" spans="1:13" x14ac:dyDescent="0.2">
      <c r="A37" s="17" t="s">
        <v>15</v>
      </c>
      <c r="B37" s="18">
        <v>6086</v>
      </c>
      <c r="C37" s="2" t="s">
        <v>31</v>
      </c>
      <c r="D37" s="2" t="s">
        <v>63</v>
      </c>
      <c r="E37" t="s">
        <v>51</v>
      </c>
      <c r="F37" s="29" t="s">
        <v>64</v>
      </c>
      <c r="G37" s="30" t="s">
        <v>65</v>
      </c>
      <c r="H37" s="29" t="s">
        <v>66</v>
      </c>
      <c r="I37" s="57" t="s">
        <v>67</v>
      </c>
      <c r="J37" s="15"/>
      <c r="K37" s="15"/>
      <c r="L37" s="15">
        <v>1924865</v>
      </c>
      <c r="M37" s="15"/>
    </row>
    <row r="38" spans="1:13" x14ac:dyDescent="0.2">
      <c r="A38" s="17" t="s">
        <v>15</v>
      </c>
      <c r="B38" s="18">
        <v>6086</v>
      </c>
      <c r="C38" s="2" t="s">
        <v>31</v>
      </c>
      <c r="D38" s="2" t="s">
        <v>63</v>
      </c>
      <c r="E38" t="s">
        <v>51</v>
      </c>
      <c r="F38" s="29" t="s">
        <v>68</v>
      </c>
      <c r="G38" s="30" t="s">
        <v>69</v>
      </c>
      <c r="H38" s="29" t="s">
        <v>70</v>
      </c>
      <c r="I38" s="57" t="s">
        <v>49</v>
      </c>
      <c r="J38" s="15"/>
      <c r="K38" s="15">
        <v>-33049</v>
      </c>
      <c r="L38" s="15"/>
      <c r="M38" s="15"/>
    </row>
    <row r="39" spans="1:13" x14ac:dyDescent="0.2">
      <c r="A39" s="17" t="s">
        <v>15</v>
      </c>
      <c r="B39" s="18">
        <v>6086</v>
      </c>
      <c r="C39" s="2" t="s">
        <v>31</v>
      </c>
      <c r="D39" s="2" t="s">
        <v>71</v>
      </c>
      <c r="E39" t="s">
        <v>51</v>
      </c>
      <c r="F39" s="29" t="s">
        <v>72</v>
      </c>
      <c r="G39" s="30" t="s">
        <v>73</v>
      </c>
      <c r="H39" s="29" t="s">
        <v>74</v>
      </c>
      <c r="I39" s="57" t="s">
        <v>62</v>
      </c>
      <c r="J39" s="15"/>
      <c r="K39" s="15">
        <v>-150601.49</v>
      </c>
      <c r="L39" s="15"/>
      <c r="M39" s="15"/>
    </row>
    <row r="40" spans="1:13" x14ac:dyDescent="0.2">
      <c r="A40" s="17" t="s">
        <v>15</v>
      </c>
      <c r="B40" s="18">
        <v>6086</v>
      </c>
      <c r="C40" s="2" t="s">
        <v>31</v>
      </c>
      <c r="D40" s="2" t="s">
        <v>71</v>
      </c>
      <c r="E40" t="s">
        <v>51</v>
      </c>
      <c r="F40" s="29" t="s">
        <v>72</v>
      </c>
      <c r="G40" s="30" t="s">
        <v>73</v>
      </c>
      <c r="H40" s="29" t="s">
        <v>74</v>
      </c>
      <c r="I40" s="57" t="s">
        <v>49</v>
      </c>
      <c r="J40" s="15"/>
      <c r="K40" s="15">
        <v>289656.62</v>
      </c>
      <c r="L40" s="15"/>
      <c r="M40" s="15"/>
    </row>
    <row r="41" spans="1:13" x14ac:dyDescent="0.2">
      <c r="A41" s="17" t="s">
        <v>15</v>
      </c>
      <c r="B41" s="18">
        <v>6086</v>
      </c>
      <c r="C41" s="2" t="s">
        <v>31</v>
      </c>
      <c r="D41" s="2" t="s">
        <v>63</v>
      </c>
      <c r="E41" t="s">
        <v>51</v>
      </c>
      <c r="F41" s="29" t="s">
        <v>75</v>
      </c>
      <c r="G41" s="30" t="s">
        <v>76</v>
      </c>
      <c r="H41" s="29" t="s">
        <v>77</v>
      </c>
      <c r="I41" s="57" t="s">
        <v>36</v>
      </c>
      <c r="J41" s="15">
        <v>-185558</v>
      </c>
      <c r="K41" s="15"/>
      <c r="L41" s="15"/>
      <c r="M41" s="15"/>
    </row>
    <row r="42" spans="1:13" x14ac:dyDescent="0.2">
      <c r="A42" s="17" t="s">
        <v>15</v>
      </c>
      <c r="B42" s="18">
        <v>6086</v>
      </c>
      <c r="C42" s="2" t="s">
        <v>31</v>
      </c>
      <c r="D42" s="2" t="s">
        <v>78</v>
      </c>
      <c r="E42" t="s">
        <v>51</v>
      </c>
      <c r="F42" s="29" t="s">
        <v>79</v>
      </c>
      <c r="G42" s="30" t="s">
        <v>80</v>
      </c>
      <c r="H42" s="29" t="s">
        <v>81</v>
      </c>
      <c r="I42" s="57" t="s">
        <v>49</v>
      </c>
      <c r="J42" s="15"/>
      <c r="K42" s="15">
        <v>233512</v>
      </c>
      <c r="L42" s="15"/>
      <c r="M42" s="15"/>
    </row>
    <row r="43" spans="1:13" x14ac:dyDescent="0.2">
      <c r="A43" s="17" t="s">
        <v>15</v>
      </c>
      <c r="B43" s="18">
        <v>6086</v>
      </c>
      <c r="C43" s="2" t="s">
        <v>31</v>
      </c>
      <c r="D43" s="2" t="s">
        <v>78</v>
      </c>
      <c r="E43" t="s">
        <v>51</v>
      </c>
      <c r="F43" s="29" t="s">
        <v>79</v>
      </c>
      <c r="G43" s="30" t="s">
        <v>80</v>
      </c>
      <c r="H43" s="29" t="s">
        <v>81</v>
      </c>
      <c r="I43" s="57" t="s">
        <v>67</v>
      </c>
      <c r="J43" s="15"/>
      <c r="K43" s="15"/>
      <c r="L43" s="15">
        <v>4879095</v>
      </c>
      <c r="M43" s="15"/>
    </row>
    <row r="44" spans="1:13" x14ac:dyDescent="0.2">
      <c r="A44" s="17" t="s">
        <v>15</v>
      </c>
      <c r="B44" s="18">
        <v>6086</v>
      </c>
      <c r="C44" s="2" t="s">
        <v>31</v>
      </c>
      <c r="D44" s="2" t="s">
        <v>57</v>
      </c>
      <c r="E44" t="s">
        <v>82</v>
      </c>
      <c r="F44" s="29" t="s">
        <v>83</v>
      </c>
      <c r="G44" s="30" t="s">
        <v>84</v>
      </c>
      <c r="H44" s="29" t="s">
        <v>85</v>
      </c>
      <c r="I44" s="57" t="s">
        <v>36</v>
      </c>
      <c r="J44" s="15">
        <v>948732</v>
      </c>
      <c r="K44" s="15"/>
      <c r="L44" s="15"/>
      <c r="M44" s="15"/>
    </row>
    <row r="45" spans="1:13" x14ac:dyDescent="0.2">
      <c r="A45" s="17" t="s">
        <v>15</v>
      </c>
      <c r="B45" s="18">
        <v>6086</v>
      </c>
      <c r="C45" s="2" t="s">
        <v>31</v>
      </c>
      <c r="D45" s="2" t="s">
        <v>63</v>
      </c>
      <c r="E45" t="s">
        <v>86</v>
      </c>
      <c r="F45" s="29" t="s">
        <v>87</v>
      </c>
      <c r="G45" s="30" t="s">
        <v>88</v>
      </c>
      <c r="H45" s="29" t="s">
        <v>89</v>
      </c>
      <c r="I45" s="57" t="s">
        <v>36</v>
      </c>
      <c r="J45" s="15">
        <v>60000</v>
      </c>
      <c r="K45" s="15"/>
      <c r="L45" s="15"/>
      <c r="M45" s="15"/>
    </row>
    <row r="46" spans="1:13" x14ac:dyDescent="0.2">
      <c r="A46" s="17" t="s">
        <v>15</v>
      </c>
      <c r="B46" s="18">
        <v>6086</v>
      </c>
      <c r="C46" s="2" t="s">
        <v>31</v>
      </c>
      <c r="D46" s="2" t="s">
        <v>50</v>
      </c>
      <c r="E46" t="s">
        <v>86</v>
      </c>
      <c r="F46" s="29" t="s">
        <v>90</v>
      </c>
      <c r="G46" s="30" t="s">
        <v>91</v>
      </c>
      <c r="H46" s="29" t="s">
        <v>92</v>
      </c>
      <c r="I46" s="57" t="s">
        <v>93</v>
      </c>
      <c r="J46" s="15"/>
      <c r="K46" s="15"/>
      <c r="L46" s="15">
        <v>-40000</v>
      </c>
      <c r="M46" s="15"/>
    </row>
    <row r="47" spans="1:13" x14ac:dyDescent="0.2">
      <c r="A47" s="17" t="s">
        <v>15</v>
      </c>
      <c r="B47" s="18">
        <v>6086</v>
      </c>
      <c r="C47" s="2" t="s">
        <v>31</v>
      </c>
      <c r="D47" s="2" t="s">
        <v>71</v>
      </c>
      <c r="E47" t="s">
        <v>86</v>
      </c>
      <c r="F47" s="29" t="s">
        <v>96</v>
      </c>
      <c r="G47" s="30" t="s">
        <v>94</v>
      </c>
      <c r="H47" s="29" t="s">
        <v>95</v>
      </c>
      <c r="I47" s="57" t="s">
        <v>67</v>
      </c>
      <c r="J47" s="15"/>
      <c r="K47" s="15"/>
      <c r="L47" s="15">
        <v>678000</v>
      </c>
      <c r="M47" s="15"/>
    </row>
    <row r="48" spans="1:13" x14ac:dyDescent="0.2">
      <c r="A48" s="17" t="s">
        <v>15</v>
      </c>
      <c r="B48" s="18">
        <v>6086</v>
      </c>
      <c r="C48" s="2" t="s">
        <v>31</v>
      </c>
      <c r="D48" s="2" t="s">
        <v>97</v>
      </c>
      <c r="E48" t="s">
        <v>86</v>
      </c>
      <c r="F48" s="29" t="s">
        <v>98</v>
      </c>
      <c r="G48" s="30" t="s">
        <v>99</v>
      </c>
      <c r="H48" s="29" t="s">
        <v>95</v>
      </c>
      <c r="I48" s="57" t="s">
        <v>67</v>
      </c>
      <c r="J48" s="15"/>
      <c r="K48" s="15"/>
      <c r="L48" s="15">
        <v>706000</v>
      </c>
      <c r="M48" s="15"/>
    </row>
    <row r="49" spans="1:15" x14ac:dyDescent="0.2">
      <c r="A49" s="17"/>
      <c r="B49" s="18"/>
      <c r="C49"/>
      <c r="D49"/>
      <c r="E49" s="92"/>
      <c r="F49" s="86"/>
      <c r="G49" s="69"/>
      <c r="H49" s="86"/>
      <c r="I49" s="91"/>
      <c r="J49" s="15"/>
      <c r="K49" s="15"/>
      <c r="L49" s="15"/>
      <c r="M49" s="15"/>
    </row>
    <row r="50" spans="1:15" x14ac:dyDescent="0.2">
      <c r="A50" s="14"/>
      <c r="E50" s="32" t="s">
        <v>21</v>
      </c>
      <c r="F50" s="87"/>
      <c r="G50" s="88"/>
      <c r="H50" s="87"/>
      <c r="I50" s="89"/>
      <c r="J50" s="35">
        <f>SUM(J28:J49)</f>
        <v>876292</v>
      </c>
      <c r="K50" s="35">
        <f>SUM(K28:K49)</f>
        <v>1281871.4300000002</v>
      </c>
      <c r="L50" s="35">
        <f>SUM(L28:L49)</f>
        <v>8147960</v>
      </c>
      <c r="M50" s="35">
        <f>SUM(M28:M49)</f>
        <v>0</v>
      </c>
    </row>
    <row r="51" spans="1:15" x14ac:dyDescent="0.2">
      <c r="A51" s="14"/>
      <c r="E51" s="21"/>
      <c r="F51" s="30"/>
      <c r="G51" s="30"/>
      <c r="H51" s="23"/>
      <c r="I51" s="56"/>
      <c r="J51" s="16"/>
      <c r="K51" s="15"/>
      <c r="L51" s="15"/>
      <c r="M51" s="16"/>
    </row>
    <row r="52" spans="1:15" x14ac:dyDescent="0.2">
      <c r="A52" s="14"/>
      <c r="B52" s="18"/>
      <c r="E52" s="19" t="s">
        <v>11</v>
      </c>
      <c r="F52" s="30"/>
      <c r="G52" s="30"/>
      <c r="H52" s="23"/>
      <c r="I52" s="56"/>
      <c r="J52" s="16"/>
      <c r="K52" s="15"/>
      <c r="L52" s="15"/>
      <c r="M52" s="16"/>
    </row>
    <row r="53" spans="1:15" x14ac:dyDescent="0.2">
      <c r="A53" s="17"/>
      <c r="B53" s="18"/>
      <c r="D53" s="36"/>
      <c r="F53" s="30"/>
      <c r="G53" s="30"/>
      <c r="H53" s="37"/>
      <c r="I53" s="56"/>
      <c r="J53" s="16"/>
      <c r="K53" s="15"/>
      <c r="L53" s="15"/>
      <c r="M53" s="16"/>
      <c r="O53"/>
    </row>
    <row r="54" spans="1:15" x14ac:dyDescent="0.2">
      <c r="A54" s="17" t="s">
        <v>15</v>
      </c>
      <c r="B54" s="18">
        <v>6086</v>
      </c>
      <c r="C54" t="s">
        <v>31</v>
      </c>
      <c r="D54" s="108">
        <v>46171</v>
      </c>
      <c r="E54" s="109" t="s">
        <v>32</v>
      </c>
      <c r="F54" s="69" t="s">
        <v>33</v>
      </c>
      <c r="G54" s="69" t="s">
        <v>34</v>
      </c>
      <c r="H54" s="94" t="s">
        <v>35</v>
      </c>
      <c r="I54" s="68" t="s">
        <v>36</v>
      </c>
      <c r="J54" s="16">
        <v>1207365</v>
      </c>
      <c r="K54" s="15"/>
      <c r="L54" s="15"/>
      <c r="M54" s="16"/>
      <c r="O54"/>
    </row>
    <row r="55" spans="1:15" x14ac:dyDescent="0.2">
      <c r="A55" s="17"/>
      <c r="B55" s="18"/>
      <c r="C55"/>
      <c r="D55" s="93"/>
      <c r="E55"/>
      <c r="F55" s="69"/>
      <c r="G55" s="69"/>
      <c r="H55" s="94"/>
      <c r="I55" s="68"/>
      <c r="J55" s="16"/>
      <c r="K55" s="15"/>
      <c r="L55" s="15"/>
      <c r="M55" s="16"/>
      <c r="O55"/>
    </row>
    <row r="56" spans="1:15" x14ac:dyDescent="0.2">
      <c r="A56" s="17"/>
      <c r="B56" s="18"/>
      <c r="C56" s="38"/>
      <c r="D56" s="39"/>
      <c r="E56" s="40"/>
      <c r="F56" s="30"/>
      <c r="G56" s="30"/>
      <c r="H56" s="23"/>
      <c r="I56" s="56"/>
      <c r="J56" s="16"/>
      <c r="K56" s="15"/>
      <c r="L56" s="15"/>
      <c r="M56" s="16"/>
    </row>
    <row r="57" spans="1:15" x14ac:dyDescent="0.2">
      <c r="A57" s="14"/>
      <c r="E57" s="32" t="s">
        <v>22</v>
      </c>
      <c r="F57" s="33"/>
      <c r="G57" s="33"/>
      <c r="H57" s="34"/>
      <c r="I57" s="58"/>
      <c r="J57" s="35">
        <f>SUM(J53:J56)</f>
        <v>1207365</v>
      </c>
      <c r="K57" s="35">
        <f>SUM(K53:K56)</f>
        <v>0</v>
      </c>
      <c r="L57" s="35">
        <f>SUM(L53:L56)</f>
        <v>0</v>
      </c>
      <c r="M57" s="35">
        <f>SUM(M53:M56)</f>
        <v>0</v>
      </c>
    </row>
    <row r="58" spans="1:15" x14ac:dyDescent="0.2">
      <c r="A58" s="14"/>
      <c r="E58" s="21"/>
      <c r="F58" s="21"/>
      <c r="G58" s="21"/>
      <c r="H58" s="21"/>
      <c r="I58" s="22"/>
      <c r="J58" s="41"/>
      <c r="K58" s="15"/>
      <c r="L58" s="15"/>
      <c r="M58" s="41"/>
    </row>
    <row r="59" spans="1:15" x14ac:dyDescent="0.2">
      <c r="A59" s="14"/>
      <c r="J59" s="16"/>
      <c r="K59" s="15"/>
      <c r="L59" s="15"/>
      <c r="M59" s="16"/>
    </row>
    <row r="60" spans="1:15" ht="25.5" customHeight="1" x14ac:dyDescent="0.2">
      <c r="A60" s="14"/>
      <c r="E60" s="42" t="s">
        <v>23</v>
      </c>
      <c r="F60" s="42"/>
      <c r="G60" s="43"/>
      <c r="H60" s="43"/>
      <c r="I60" s="59"/>
      <c r="J60" s="27">
        <f>J50+J57</f>
        <v>2083657</v>
      </c>
      <c r="K60" s="27">
        <f>K50+K57</f>
        <v>1281871.4300000002</v>
      </c>
      <c r="L60" s="83">
        <f>L50+L57</f>
        <v>8147960</v>
      </c>
      <c r="M60" s="27">
        <f>M50+M57</f>
        <v>0</v>
      </c>
    </row>
    <row r="61" spans="1:15" x14ac:dyDescent="0.2">
      <c r="A61" s="14"/>
      <c r="J61" s="16"/>
      <c r="K61" s="15"/>
      <c r="L61" s="15"/>
      <c r="M61" s="16"/>
    </row>
    <row r="62" spans="1:15" ht="38.25" customHeight="1" x14ac:dyDescent="0.2">
      <c r="A62" s="14"/>
      <c r="E62" s="44" t="s">
        <v>25</v>
      </c>
      <c r="F62" s="85">
        <f>F4</f>
        <v>46203</v>
      </c>
      <c r="G62" s="45"/>
      <c r="H62" s="45"/>
      <c r="I62" s="60"/>
      <c r="J62" s="98">
        <f>-J60+J23</f>
        <v>20005930.170000009</v>
      </c>
      <c r="K62" s="98">
        <f>-K60+K23</f>
        <v>2321062.1899999939</v>
      </c>
      <c r="L62" s="98">
        <f>-L60+L23</f>
        <v>13171345.258175816</v>
      </c>
      <c r="M62" s="99">
        <f>-M60+M23</f>
        <v>1550265</v>
      </c>
    </row>
    <row r="63" spans="1:15" x14ac:dyDescent="0.2">
      <c r="A63" s="14"/>
      <c r="E63" s="101"/>
      <c r="F63" s="102"/>
      <c r="G63" s="103"/>
      <c r="H63" s="103"/>
      <c r="I63" s="104"/>
      <c r="J63" s="105"/>
      <c r="K63" s="105"/>
      <c r="L63" s="105"/>
      <c r="M63" s="106"/>
    </row>
    <row r="64" spans="1:15" x14ac:dyDescent="0.2">
      <c r="A64" s="73"/>
      <c r="B64" s="72"/>
      <c r="C64" s="72"/>
      <c r="D64" s="72"/>
      <c r="E64" s="77"/>
      <c r="F64" s="78"/>
      <c r="G64" s="78"/>
      <c r="H64" s="78"/>
      <c r="I64" s="79"/>
      <c r="J64" s="78"/>
      <c r="K64" s="78"/>
      <c r="L64" s="78"/>
      <c r="M64" s="80"/>
    </row>
    <row r="65" spans="5:14" x14ac:dyDescent="0.2">
      <c r="E65"/>
      <c r="F65" s="63"/>
      <c r="G65" s="63"/>
      <c r="H65" s="63"/>
      <c r="I65" s="100"/>
      <c r="J65" s="63"/>
      <c r="K65" s="63"/>
      <c r="L65" s="63"/>
      <c r="M65" s="63"/>
    </row>
    <row r="66" spans="5:14" s="63" customFormat="1" x14ac:dyDescent="0.2">
      <c r="E66"/>
      <c r="F66"/>
      <c r="G66"/>
      <c r="H66"/>
      <c r="I66" s="66"/>
      <c r="J66" s="70"/>
      <c r="K66" s="70"/>
      <c r="L66" s="70"/>
      <c r="M66" s="70"/>
    </row>
    <row r="67" spans="5:14" x14ac:dyDescent="0.2">
      <c r="E67" s="76"/>
      <c r="H67" s="66"/>
      <c r="I67" s="66"/>
      <c r="J67" s="70"/>
      <c r="K67" s="70"/>
      <c r="L67" s="70"/>
      <c r="M67" s="70"/>
    </row>
    <row r="68" spans="5:14" x14ac:dyDescent="0.2">
      <c r="I68" s="67"/>
      <c r="J68" s="71"/>
      <c r="K68" s="71"/>
      <c r="L68" s="71"/>
      <c r="M68" s="71"/>
      <c r="N68"/>
    </row>
    <row r="69" spans="5:14" x14ac:dyDescent="0.2">
      <c r="J69" s="65"/>
      <c r="K69" s="65"/>
      <c r="L69" s="65"/>
      <c r="M69" s="65"/>
      <c r="N69"/>
    </row>
    <row r="70" spans="5:14" x14ac:dyDescent="0.2">
      <c r="J70" s="71"/>
      <c r="K70" s="1"/>
      <c r="L70" s="1"/>
      <c r="M70" s="71"/>
    </row>
    <row r="71" spans="5:14" x14ac:dyDescent="0.2">
      <c r="J71" s="1"/>
      <c r="K71" s="1"/>
      <c r="L71" s="1"/>
      <c r="M71" s="1"/>
    </row>
    <row r="72" spans="5:14" x14ac:dyDescent="0.2">
      <c r="J72" s="46"/>
      <c r="K72" s="46"/>
      <c r="L72" s="46"/>
      <c r="M72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2026-07-03T18:22:25Z</dcterms:modified>
</cp:coreProperties>
</file>