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DBDA4BFB-7384-4F48-B960-290ED3BD24E2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1" i="1" l="1"/>
  <c r="M23" i="1"/>
  <c r="M48" i="1"/>
  <c r="M41" i="1"/>
  <c r="M51" i="1" l="1"/>
  <c r="M53" i="1" s="1"/>
  <c r="K41" i="1"/>
  <c r="L41" i="1"/>
  <c r="F13" i="1"/>
  <c r="F4" i="1"/>
  <c r="J23" i="1" l="1"/>
  <c r="L23" i="1" l="1"/>
  <c r="F3" i="1" l="1"/>
  <c r="K23" i="1" l="1"/>
  <c r="F53" i="1" l="1"/>
  <c r="K48" i="1" l="1"/>
  <c r="K51" i="1" s="1"/>
  <c r="K53" i="1" s="1"/>
  <c r="L48" i="1" l="1"/>
  <c r="L51" i="1" s="1"/>
  <c r="L53" i="1" s="1"/>
  <c r="J48" i="1"/>
  <c r="J51" i="1" s="1"/>
  <c r="J53" i="1" s="1"/>
</calcChain>
</file>

<file path=xl/sharedStrings.xml><?xml version="1.0" encoding="utf-8"?>
<sst xmlns="http://schemas.openxmlformats.org/spreadsheetml/2006/main" count="121" uniqueCount="76">
  <si>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</si>
  <si>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</si>
  <si>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</si>
  <si>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</si>
  <si>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</si>
  <si>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</si>
  <si>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</si>
  <si>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</si>
  <si>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</si>
  <si>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</si>
  <si>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</si>
  <si>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</si>
  <si>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</si>
  <si>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</si>
  <si>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</si>
  <si>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</si>
  <si>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</si>
  <si>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</si>
  <si>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</si>
  <si>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</si>
  <si>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</si>
  <si>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</si>
  <si>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</si>
  <si>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</si>
  <si>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</si>
  <si>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</si>
  <si>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</si>
  <si>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</si>
  <si>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</si>
  <si>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</si>
  <si>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</si>
  <si>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</si>
  <si>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</si>
  <si>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01/07/2026</t>
  </si>
  <si>
    <t>CLOVIS</t>
  </si>
  <si>
    <t>NEES AVE AND SUNNYSIDE INTERSECTION TRAFFIC SIGNAL</t>
  </si>
  <si>
    <t xml:space="preserve">IMPROVEMENTS WITHIN INTERSECTION AREA; INSTALL TRAFFIC SIGNAL, ASSOCIATED </t>
  </si>
  <si>
    <t>Y003</t>
  </si>
  <si>
    <t xml:space="preserve">OLD TOWN ALLEY IMPROVEMENTS PROJECT: ;ALLEY 1: 2ND ST-3RD ST BTWN BARON &amp; COLE AVES/ ALLEY 2:1ST ST-3RD ST BTWN ELM &amp; ACACIA </t>
  </si>
  <si>
    <t xml:space="preserve">OLD TOWN ALLEY IMPROVEMENTS PROJECT; IMPROVEMENTS INCLUDE ASPHALT, CONCRETE, </t>
  </si>
  <si>
    <t>CML-5208(201)</t>
  </si>
  <si>
    <t>CML-5208(202)</t>
  </si>
  <si>
    <t>01/16/2026</t>
  </si>
  <si>
    <t>RSTP-5208(192)</t>
  </si>
  <si>
    <t>HERNDON AVENUE IMPROVEMENTS: FOWLER AVE TO ARMSTRONG AVE</t>
  </si>
  <si>
    <t xml:space="preserve">HERNDON AVENUE: FOWLER TO ARMSTRONG; ROAD REHABILITATION INCLUDING GRINDING, </t>
  </si>
  <si>
    <t>Z230</t>
  </si>
  <si>
    <t>01/28/2026</t>
  </si>
  <si>
    <t>STPL-5208(186)</t>
  </si>
  <si>
    <t>WILLOW AVE: SHAW AVENUE TO BARSTOW AVENUE</t>
  </si>
  <si>
    <t xml:space="preserve">ROAD REHABILITATION INCLUDING GRINDING, PAVING, CONCRETE, INSTALLING TRAFFIC </t>
  </si>
  <si>
    <t>Y230</t>
  </si>
  <si>
    <t>STPL-5208(200)</t>
  </si>
  <si>
    <t>WILLOW AVE: ALLUVIAL TO HERNDON</t>
  </si>
  <si>
    <t xml:space="preserve">ROADWORK INCLUDING GRINDING, PAVING, CONCRETE, INSTALLING TRAFFIC DEVICES, </t>
  </si>
  <si>
    <t>01/22/2026</t>
  </si>
  <si>
    <t>FIREBAUGH</t>
  </si>
  <si>
    <t>CML-5224(026)</t>
  </si>
  <si>
    <t xml:space="preserve">SAIPAN ALLEY FROM SAIPAN AVE TO 15TH ST, SOARES ALLEY BETWEEN FROM 8TH ST TO 7TH ST, POLICE DEPARTMENT ALLEY FROM 13TH TO </t>
  </si>
  <si>
    <t>PAVE UNPAVED ALLEY WAYS (TC)</t>
  </si>
  <si>
    <t>Z0E3</t>
  </si>
  <si>
    <t>Z40E</t>
  </si>
  <si>
    <t>CML-5224(031)</t>
  </si>
  <si>
    <t>CITY OF FIREBAUGH: M STREET, 10TH STREET, 13TH STREET</t>
  </si>
  <si>
    <t>PEDESTRIAN FACILITIES</t>
  </si>
  <si>
    <t>ORANGE COVE</t>
  </si>
  <si>
    <t>CML-5301(033)</t>
  </si>
  <si>
    <t>WEST RAILROAD AVENUE FROM 4TH STREET TO 5TH</t>
  </si>
  <si>
    <t xml:space="preserve">INSTALLING NEW CURB, GUTTER AND SIDEWALK, ADA RAMPS AND ALLEY APPROACHES WHERE </t>
  </si>
  <si>
    <t>CML-5301(034)</t>
  </si>
  <si>
    <t>EAST RAILROAD AVENUE FROM HILLS VALLEY ROAD TO SIXTH STREET</t>
  </si>
  <si>
    <t>INSTALLING NEW CURB, GUTTER AND SIDEWALK, ADA RAMPS AND ALLEY APPROACHES</t>
  </si>
  <si>
    <t>STPL-5301(031)</t>
  </si>
  <si>
    <t>WEST RAILROAD AVENUE FROM PARK BLVD TO ANCHOR AVENUE</t>
  </si>
  <si>
    <t xml:space="preserve">WEST RAILROAD AVENUE FROM PARK BLVD TO ANCHOR - RESURFACE. WEST RAILROAD AVENUE 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</si>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</sst>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1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49" fontId="0" fillId="0" borderId="0" xfId="0" applyNumberFormat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3"/>
  <sheetViews>
    <sheetView tabSelected="1" zoomScaleNormal="100" workbookViewId="0"/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3"/>
      <c r="B1" s="83"/>
      <c r="C1" s="83"/>
      <c r="D1" s="83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3"/>
      <c r="B2" s="83"/>
      <c r="C2" s="83"/>
      <c r="D2" s="83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3"/>
      <c r="B3" s="83"/>
      <c r="C3" s="83"/>
      <c r="D3" s="83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5">
        <f>[1]Template!$A$4</f>
        <v>46053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7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8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9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5">
        <f>[1]Template!$F$12</f>
        <v>46022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23806548.020000011</v>
      </c>
      <c r="K14" s="15">
        <v>11671285.929999994</v>
      </c>
      <c r="L14" s="15">
        <v>21828349.988175817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1"/>
      <c r="F17" s="19"/>
      <c r="G17" s="62"/>
      <c r="H17" s="81"/>
      <c r="I17" s="82"/>
      <c r="J17" s="15"/>
      <c r="K17" s="15"/>
      <c r="L17" s="15"/>
      <c r="M17" s="15"/>
    </row>
    <row r="18" spans="1:13" x14ac:dyDescent="0.2">
      <c r="A18" s="61"/>
      <c r="B18" s="62"/>
      <c r="C18" s="62"/>
      <c r="D18" s="63"/>
      <c r="E18" s="91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1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23806548.020000011</v>
      </c>
      <c r="K23" s="27">
        <f>SUM(K14:K22)</f>
        <v>11671285.929999994</v>
      </c>
      <c r="L23" s="27">
        <f>SUM(L14:L22)</f>
        <v>21828349.988175817</v>
      </c>
      <c r="M23" s="27">
        <f>SUM(M14:M22)</f>
        <v>1503976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32</v>
      </c>
      <c r="D29" s="2" t="s">
        <v>33</v>
      </c>
      <c r="E29" t="s">
        <v>34</v>
      </c>
      <c r="F29" s="29" t="s">
        <v>40</v>
      </c>
      <c r="G29" s="30" t="s">
        <v>35</v>
      </c>
      <c r="H29" s="29" t="s">
        <v>36</v>
      </c>
      <c r="I29" s="57" t="s">
        <v>37</v>
      </c>
      <c r="J29" s="15">
        <v>86926</v>
      </c>
      <c r="K29" s="15"/>
      <c r="L29" s="15"/>
      <c r="M29" s="15"/>
    </row>
    <row r="30" spans="1:13" x14ac:dyDescent="0.2">
      <c r="A30" s="17" t="s">
        <v>15</v>
      </c>
      <c r="B30" s="18">
        <v>6086</v>
      </c>
      <c r="C30" s="2" t="s">
        <v>32</v>
      </c>
      <c r="D30" s="2" t="s">
        <v>33</v>
      </c>
      <c r="E30" t="s">
        <v>34</v>
      </c>
      <c r="F30" s="29" t="s">
        <v>41</v>
      </c>
      <c r="G30" s="30" t="s">
        <v>38</v>
      </c>
      <c r="H30" s="29" t="s">
        <v>39</v>
      </c>
      <c r="I30" s="57" t="s">
        <v>37</v>
      </c>
      <c r="J30" s="15">
        <v>43709</v>
      </c>
      <c r="K30" s="15"/>
      <c r="L30" s="15"/>
      <c r="M30" s="15"/>
    </row>
    <row r="31" spans="1:13" x14ac:dyDescent="0.2">
      <c r="A31" s="17" t="s">
        <v>15</v>
      </c>
      <c r="B31" s="18">
        <v>6086</v>
      </c>
      <c r="C31" s="2" t="s">
        <v>32</v>
      </c>
      <c r="D31" s="2" t="s">
        <v>42</v>
      </c>
      <c r="E31" t="s">
        <v>34</v>
      </c>
      <c r="F31" s="29" t="s">
        <v>43</v>
      </c>
      <c r="G31" s="30" t="s">
        <v>44</v>
      </c>
      <c r="H31" s="29" t="s">
        <v>45</v>
      </c>
      <c r="I31" s="57" t="s">
        <v>46</v>
      </c>
      <c r="J31" s="15"/>
      <c r="K31" s="15">
        <v>-141446.75</v>
      </c>
      <c r="L31" s="15"/>
      <c r="M31" s="15"/>
    </row>
    <row r="32" spans="1:13" x14ac:dyDescent="0.2">
      <c r="A32" s="17" t="s">
        <v>15</v>
      </c>
      <c r="B32" s="18">
        <v>6086</v>
      </c>
      <c r="C32" s="2" t="s">
        <v>32</v>
      </c>
      <c r="D32" s="2" t="s">
        <v>47</v>
      </c>
      <c r="E32" t="s">
        <v>34</v>
      </c>
      <c r="F32" s="29" t="s">
        <v>48</v>
      </c>
      <c r="G32" s="30" t="s">
        <v>49</v>
      </c>
      <c r="H32" s="29" t="s">
        <v>50</v>
      </c>
      <c r="I32" s="57" t="s">
        <v>51</v>
      </c>
      <c r="J32" s="15"/>
      <c r="K32" s="15">
        <v>-852.01</v>
      </c>
      <c r="L32" s="15"/>
      <c r="M32" s="15"/>
    </row>
    <row r="33" spans="1:15" x14ac:dyDescent="0.2">
      <c r="A33" s="17" t="s">
        <v>15</v>
      </c>
      <c r="B33" s="18">
        <v>6086</v>
      </c>
      <c r="C33" s="2" t="s">
        <v>32</v>
      </c>
      <c r="D33" s="109" t="s">
        <v>33</v>
      </c>
      <c r="E33" t="s">
        <v>34</v>
      </c>
      <c r="F33" s="29" t="s">
        <v>52</v>
      </c>
      <c r="G33" s="30" t="s">
        <v>53</v>
      </c>
      <c r="H33" s="29" t="s">
        <v>54</v>
      </c>
      <c r="I33" s="57" t="s">
        <v>51</v>
      </c>
      <c r="J33" s="15"/>
      <c r="K33" s="15">
        <v>130369</v>
      </c>
      <c r="L33" s="15"/>
      <c r="M33" s="15"/>
    </row>
    <row r="34" spans="1:15" x14ac:dyDescent="0.2">
      <c r="A34" s="17" t="s">
        <v>15</v>
      </c>
      <c r="B34" s="18">
        <v>6086</v>
      </c>
      <c r="C34" s="2" t="s">
        <v>32</v>
      </c>
      <c r="D34" s="2" t="s">
        <v>55</v>
      </c>
      <c r="E34" t="s">
        <v>56</v>
      </c>
      <c r="F34" s="29" t="s">
        <v>57</v>
      </c>
      <c r="G34" s="30" t="s">
        <v>58</v>
      </c>
      <c r="H34" s="29" t="s">
        <v>59</v>
      </c>
      <c r="I34" s="57" t="s">
        <v>60</v>
      </c>
      <c r="J34" s="15">
        <v>-5715.0800000000017</v>
      </c>
      <c r="K34" s="15"/>
      <c r="L34" s="15"/>
      <c r="M34" s="15"/>
    </row>
    <row r="35" spans="1:15" x14ac:dyDescent="0.2">
      <c r="A35" s="17" t="s">
        <v>15</v>
      </c>
      <c r="B35" s="18">
        <v>6086</v>
      </c>
      <c r="C35" s="2" t="s">
        <v>32</v>
      </c>
      <c r="D35" s="2" t="s">
        <v>55</v>
      </c>
      <c r="E35" t="s">
        <v>56</v>
      </c>
      <c r="F35" s="29" t="s">
        <v>57</v>
      </c>
      <c r="G35" s="30" t="s">
        <v>58</v>
      </c>
      <c r="H35" s="29" t="s">
        <v>59</v>
      </c>
      <c r="I35" s="57" t="s">
        <v>61</v>
      </c>
      <c r="J35" s="15">
        <v>-2555.8200000000002</v>
      </c>
      <c r="K35" s="15"/>
      <c r="L35" s="15"/>
      <c r="M35" s="15"/>
    </row>
    <row r="36" spans="1:15" x14ac:dyDescent="0.2">
      <c r="A36" s="17" t="s">
        <v>15</v>
      </c>
      <c r="B36" s="18">
        <v>6086</v>
      </c>
      <c r="C36" s="2" t="s">
        <v>32</v>
      </c>
      <c r="D36" s="2" t="s">
        <v>47</v>
      </c>
      <c r="E36" t="s">
        <v>56</v>
      </c>
      <c r="F36" s="29" t="s">
        <v>62</v>
      </c>
      <c r="G36" s="30" t="s">
        <v>63</v>
      </c>
      <c r="H36" s="29" t="s">
        <v>64</v>
      </c>
      <c r="I36" s="57" t="s">
        <v>37</v>
      </c>
      <c r="J36" s="15">
        <v>82316</v>
      </c>
      <c r="K36" s="15"/>
      <c r="L36" s="15"/>
      <c r="M36" s="15"/>
    </row>
    <row r="37" spans="1:15" x14ac:dyDescent="0.2">
      <c r="A37" s="17" t="s">
        <v>15</v>
      </c>
      <c r="B37" s="18">
        <v>6086</v>
      </c>
      <c r="C37" s="2" t="s">
        <v>32</v>
      </c>
      <c r="D37" s="2" t="s">
        <v>47</v>
      </c>
      <c r="E37" t="s">
        <v>65</v>
      </c>
      <c r="F37" s="29" t="s">
        <v>66</v>
      </c>
      <c r="G37" s="30" t="s">
        <v>67</v>
      </c>
      <c r="H37" s="29" t="s">
        <v>68</v>
      </c>
      <c r="I37" s="57" t="s">
        <v>37</v>
      </c>
      <c r="J37" s="15">
        <v>19476</v>
      </c>
      <c r="K37" s="15"/>
      <c r="L37" s="15"/>
      <c r="M37" s="15"/>
    </row>
    <row r="38" spans="1:15" x14ac:dyDescent="0.2">
      <c r="A38" s="17" t="s">
        <v>15</v>
      </c>
      <c r="B38" s="18">
        <v>6086</v>
      </c>
      <c r="C38" s="2" t="s">
        <v>32</v>
      </c>
      <c r="D38" s="2" t="s">
        <v>55</v>
      </c>
      <c r="E38" s="110" t="s">
        <v>65</v>
      </c>
      <c r="F38" s="29" t="s">
        <v>69</v>
      </c>
      <c r="G38" s="30" t="s">
        <v>70</v>
      </c>
      <c r="H38" s="29" t="s">
        <v>71</v>
      </c>
      <c r="I38" s="57" t="s">
        <v>37</v>
      </c>
      <c r="J38" s="15">
        <v>27444</v>
      </c>
      <c r="K38" s="15"/>
      <c r="L38" s="15"/>
      <c r="M38" s="15"/>
    </row>
    <row r="39" spans="1:15" x14ac:dyDescent="0.2">
      <c r="A39" s="17" t="s">
        <v>15</v>
      </c>
      <c r="B39" s="18">
        <v>6086</v>
      </c>
      <c r="C39" s="2" t="s">
        <v>32</v>
      </c>
      <c r="D39" s="2" t="s">
        <v>55</v>
      </c>
      <c r="E39" s="93" t="s">
        <v>65</v>
      </c>
      <c r="F39" s="29" t="s">
        <v>72</v>
      </c>
      <c r="G39" s="30" t="s">
        <v>73</v>
      </c>
      <c r="H39" s="29" t="s">
        <v>74</v>
      </c>
      <c r="I39" s="57" t="s">
        <v>75</v>
      </c>
      <c r="J39" s="15"/>
      <c r="K39" s="15"/>
      <c r="L39" s="15">
        <v>60200</v>
      </c>
      <c r="M39" s="15"/>
    </row>
    <row r="40" spans="1:15" x14ac:dyDescent="0.2">
      <c r="A40" s="17"/>
      <c r="B40" s="18"/>
      <c r="C40"/>
      <c r="D40"/>
      <c r="E40" s="93"/>
      <c r="F40" s="87"/>
      <c r="G40" s="69"/>
      <c r="H40" s="87"/>
      <c r="I40" s="92"/>
      <c r="J40" s="15"/>
      <c r="K40" s="15"/>
      <c r="L40" s="15"/>
      <c r="M40" s="15"/>
    </row>
    <row r="41" spans="1:15" x14ac:dyDescent="0.2">
      <c r="A41" s="14"/>
      <c r="E41" s="32" t="s">
        <v>21</v>
      </c>
      <c r="F41" s="88"/>
      <c r="G41" s="89"/>
      <c r="H41" s="88"/>
      <c r="I41" s="90"/>
      <c r="J41" s="35">
        <f>SUM(J28:J40)</f>
        <v>251600.09999999998</v>
      </c>
      <c r="K41" s="35">
        <f>SUM(K28:K40)</f>
        <v>-11929.760000000009</v>
      </c>
      <c r="L41" s="35">
        <f>SUM(L28:L40)</f>
        <v>60200</v>
      </c>
      <c r="M41" s="35">
        <f>SUM(M28:M40)</f>
        <v>0</v>
      </c>
    </row>
    <row r="42" spans="1:15" x14ac:dyDescent="0.2">
      <c r="A42" s="14"/>
      <c r="E42" s="21"/>
      <c r="F42" s="30"/>
      <c r="G42" s="30"/>
      <c r="H42" s="23"/>
      <c r="I42" s="56"/>
      <c r="J42" s="16"/>
      <c r="K42" s="15"/>
      <c r="L42" s="15"/>
      <c r="M42" s="16"/>
    </row>
    <row r="43" spans="1:15" x14ac:dyDescent="0.2">
      <c r="A43" s="14"/>
      <c r="B43" s="18"/>
      <c r="E43" s="19" t="s">
        <v>11</v>
      </c>
      <c r="F43" s="30"/>
      <c r="G43" s="30"/>
      <c r="H43" s="23"/>
      <c r="I43" s="56"/>
      <c r="J43" s="16"/>
      <c r="K43" s="15"/>
      <c r="L43" s="15"/>
      <c r="M43" s="16"/>
    </row>
    <row r="44" spans="1:15" x14ac:dyDescent="0.2">
      <c r="A44" s="17"/>
      <c r="B44" s="18"/>
      <c r="D44" s="36"/>
      <c r="F44" s="30"/>
      <c r="G44" s="30"/>
      <c r="H44" s="37"/>
      <c r="I44" s="56"/>
      <c r="J44" s="16"/>
      <c r="K44" s="15"/>
      <c r="L44" s="15"/>
      <c r="M44" s="16"/>
      <c r="O44"/>
    </row>
    <row r="45" spans="1:15" x14ac:dyDescent="0.2">
      <c r="A45" s="17"/>
      <c r="B45" s="18"/>
      <c r="D45" s="36"/>
      <c r="E45" s="96" t="s">
        <v>30</v>
      </c>
      <c r="F45" s="30"/>
      <c r="G45" s="30"/>
      <c r="H45" s="37"/>
      <c r="I45" s="56"/>
      <c r="J45" s="16"/>
      <c r="K45" s="15"/>
      <c r="L45" s="15"/>
      <c r="M45" s="16"/>
      <c r="O45"/>
    </row>
    <row r="46" spans="1:15" x14ac:dyDescent="0.2">
      <c r="A46" s="17"/>
      <c r="B46" s="18"/>
      <c r="C46"/>
      <c r="D46" s="94"/>
      <c r="E46"/>
      <c r="F46" s="69"/>
      <c r="G46" s="69"/>
      <c r="H46" s="95"/>
      <c r="I46" s="68"/>
      <c r="J46" s="16"/>
      <c r="K46" s="15"/>
      <c r="L46" s="15"/>
      <c r="M46" s="16"/>
      <c r="O46"/>
    </row>
    <row r="47" spans="1:15" x14ac:dyDescent="0.2">
      <c r="A47" s="17"/>
      <c r="B47" s="18"/>
      <c r="C47" s="38"/>
      <c r="D47" s="39"/>
      <c r="E47" s="40"/>
      <c r="F47" s="30"/>
      <c r="G47" s="30"/>
      <c r="H47" s="23"/>
      <c r="I47" s="56"/>
      <c r="J47" s="16"/>
      <c r="K47" s="15"/>
      <c r="L47" s="15"/>
      <c r="M47" s="16"/>
    </row>
    <row r="48" spans="1:15" x14ac:dyDescent="0.2">
      <c r="A48" s="14"/>
      <c r="E48" s="32" t="s">
        <v>22</v>
      </c>
      <c r="F48" s="33"/>
      <c r="G48" s="33"/>
      <c r="H48" s="34"/>
      <c r="I48" s="58"/>
      <c r="J48" s="35">
        <f>SUM(J44:J47)</f>
        <v>0</v>
      </c>
      <c r="K48" s="35">
        <f>SUM(K44:K47)</f>
        <v>0</v>
      </c>
      <c r="L48" s="35">
        <f>SUM(L44:L47)</f>
        <v>0</v>
      </c>
      <c r="M48" s="35">
        <f>SUM(M44:M47)</f>
        <v>0</v>
      </c>
    </row>
    <row r="49" spans="1:14" x14ac:dyDescent="0.2">
      <c r="A49" s="14"/>
      <c r="E49" s="21"/>
      <c r="F49" s="21"/>
      <c r="G49" s="21"/>
      <c r="H49" s="21"/>
      <c r="I49" s="22"/>
      <c r="J49" s="41"/>
      <c r="K49" s="15"/>
      <c r="L49" s="15"/>
      <c r="M49" s="41"/>
    </row>
    <row r="50" spans="1:14" x14ac:dyDescent="0.2">
      <c r="A50" s="14"/>
      <c r="J50" s="16"/>
      <c r="K50" s="15"/>
      <c r="L50" s="15"/>
      <c r="M50" s="16"/>
    </row>
    <row r="51" spans="1:14" ht="25.5" customHeight="1" x14ac:dyDescent="0.2">
      <c r="A51" s="14"/>
      <c r="E51" s="42" t="s">
        <v>23</v>
      </c>
      <c r="F51" s="42"/>
      <c r="G51" s="43"/>
      <c r="H51" s="43"/>
      <c r="I51" s="59"/>
      <c r="J51" s="27">
        <f>J41+J48</f>
        <v>251600.09999999998</v>
      </c>
      <c r="K51" s="27">
        <f>K41+K48</f>
        <v>-11929.760000000009</v>
      </c>
      <c r="L51" s="84">
        <f>L41+L48</f>
        <v>60200</v>
      </c>
      <c r="M51" s="27">
        <f>M41+M48</f>
        <v>0</v>
      </c>
    </row>
    <row r="52" spans="1:14" x14ac:dyDescent="0.2">
      <c r="A52" s="14"/>
      <c r="J52" s="16"/>
      <c r="K52" s="15"/>
      <c r="L52" s="15"/>
      <c r="M52" s="16"/>
    </row>
    <row r="53" spans="1:14" ht="38.25" customHeight="1" x14ac:dyDescent="0.2">
      <c r="A53" s="14"/>
      <c r="E53" s="44" t="s">
        <v>25</v>
      </c>
      <c r="F53" s="86">
        <f>F4</f>
        <v>46053</v>
      </c>
      <c r="G53" s="45"/>
      <c r="H53" s="45"/>
      <c r="I53" s="60"/>
      <c r="J53" s="100">
        <f>-J51+J23</f>
        <v>23554947.920000009</v>
      </c>
      <c r="K53" s="100">
        <f>-K51+K23</f>
        <v>11683215.689999994</v>
      </c>
      <c r="L53" s="100">
        <f>-L51+L23</f>
        <v>21768149.988175817</v>
      </c>
      <c r="M53" s="101">
        <f>-M51+M23</f>
        <v>1503976</v>
      </c>
    </row>
    <row r="54" spans="1:14" x14ac:dyDescent="0.2">
      <c r="A54" s="14"/>
      <c r="E54" s="103"/>
      <c r="F54" s="104"/>
      <c r="G54" s="105"/>
      <c r="H54" s="105"/>
      <c r="I54" s="106"/>
      <c r="J54" s="107"/>
      <c r="K54" s="107"/>
      <c r="L54" s="107"/>
      <c r="M54" s="108"/>
    </row>
    <row r="55" spans="1:14" x14ac:dyDescent="0.2">
      <c r="A55" s="73"/>
      <c r="B55" s="72"/>
      <c r="C55" s="72"/>
      <c r="D55" s="72"/>
      <c r="E55" s="77"/>
      <c r="F55" s="78"/>
      <c r="G55" s="78"/>
      <c r="H55" s="78"/>
      <c r="I55" s="79"/>
      <c r="J55" s="78"/>
      <c r="K55" s="78"/>
      <c r="L55" s="78"/>
      <c r="M55" s="80"/>
    </row>
    <row r="56" spans="1:14" x14ac:dyDescent="0.2">
      <c r="E56"/>
      <c r="F56" s="63"/>
      <c r="G56" s="63"/>
      <c r="H56" s="63"/>
      <c r="I56" s="102"/>
      <c r="J56" s="63"/>
      <c r="K56" s="63"/>
      <c r="L56" s="63"/>
      <c r="M56" s="63"/>
    </row>
    <row r="57" spans="1:14" s="63" customFormat="1" x14ac:dyDescent="0.2">
      <c r="E57"/>
      <c r="F57"/>
      <c r="G57"/>
      <c r="H57"/>
      <c r="I57" s="66"/>
      <c r="J57" s="70"/>
      <c r="K57" s="70"/>
      <c r="L57" s="70"/>
      <c r="M57" s="70"/>
    </row>
    <row r="58" spans="1:14" x14ac:dyDescent="0.2">
      <c r="E58" s="76"/>
      <c r="H58" s="66"/>
      <c r="I58" s="66"/>
      <c r="J58" s="70"/>
      <c r="K58" s="70"/>
      <c r="L58" s="70"/>
      <c r="M58" s="70"/>
    </row>
    <row r="59" spans="1:14" x14ac:dyDescent="0.2">
      <c r="I59" s="67"/>
      <c r="J59" s="71"/>
      <c r="K59" s="71"/>
      <c r="L59" s="71"/>
      <c r="M59" s="71"/>
      <c r="N59"/>
    </row>
    <row r="60" spans="1:14" x14ac:dyDescent="0.2">
      <c r="J60" s="65"/>
      <c r="K60" s="65"/>
      <c r="L60" s="65"/>
      <c r="M60" s="65"/>
      <c r="N60"/>
    </row>
    <row r="61" spans="1:14" x14ac:dyDescent="0.2">
      <c r="J61" s="71"/>
      <c r="K61" s="1"/>
      <c r="L61" s="1"/>
      <c r="M61" s="71"/>
    </row>
    <row r="62" spans="1:14" x14ac:dyDescent="0.2">
      <c r="J62" s="1"/>
      <c r="K62" s="1"/>
      <c r="L62" s="1"/>
      <c r="M62" s="1"/>
    </row>
    <row r="63" spans="1:14" x14ac:dyDescent="0.2">
      <c r="J63" s="46"/>
      <c r="K63" s="46"/>
      <c r="L63" s="46"/>
      <c r="M63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2026-02-05T17:22:56Z</dcterms:modified>
</cp:coreProperties>
</file>