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October 2022\monthly activity reports\"/>
    </mc:Choice>
  </mc:AlternateContent>
  <xr:revisionPtr revIDLastSave="0" documentId="13_ncr:1_{0D5746A6-99AC-45D6-9BDF-7A9B5B36D9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rced" sheetId="1" r:id="rId1"/>
  </sheets>
  <externalReferences>
    <externalReference r:id="rId2"/>
  </externalReferences>
  <definedNames>
    <definedName name="_xlnm.Print_Area" localSheetId="0">Merced!$A$1:$L$50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" l="1"/>
  <c r="L36" i="1"/>
  <c r="K36" i="1"/>
  <c r="F3" i="1" l="1"/>
  <c r="L23" i="1" l="1"/>
  <c r="K23" i="1"/>
  <c r="J23" i="1"/>
  <c r="F4" i="1" l="1"/>
  <c r="F48" i="1" s="1"/>
  <c r="K43" i="1" l="1"/>
  <c r="K46" i="1" s="1"/>
  <c r="K48" i="1" s="1"/>
  <c r="J43" i="1" l="1"/>
  <c r="J46" i="1" s="1"/>
  <c r="J48" i="1" s="1"/>
  <c r="F13" i="1" l="1"/>
  <c r="L43" i="1" l="1"/>
  <c r="L46" i="1" s="1"/>
  <c r="L48" i="1" s="1"/>
</calcChain>
</file>

<file path=xl/sharedStrings.xml><?xml version="1.0" encoding="utf-8"?>
<sst xmlns="http://schemas.openxmlformats.org/spreadsheetml/2006/main" count="43" uniqueCount="40">
  <si>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</si>
  <si>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</si>
  <si>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</si>
  <si>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</si>
  <si>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</si>
  <si>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</si>
  <si>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</si>
  <si>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</si>
  <si>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</si>
  <si>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</si>
  <si>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</si>
  <si>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</si>
  <si>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</si>
  <si>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</si>
  <si>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</si>
  <si>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</si>
  <si>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10</t>
  </si>
  <si>
    <t>Merced County Association of Governments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</si>
  <si>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</si>
  <si>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</si>
  <si>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</si>
  <si>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</si>
  <si>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</si>
  <si>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</si>
  <si>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</si>
  <si>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 xml:space="preserve">No Transfers/Exchanges </t>
  </si>
  <si>
    <t>Apportionment Adjustments</t>
  </si>
  <si>
    <t>Ending Balance as of:
(total beginning balance and apportionments less total activities/adjustments)</t>
  </si>
  <si>
    <t>Urban</t>
  </si>
  <si>
    <t>Any Area</t>
  </si>
  <si>
    <t>RSTP /</t>
  </si>
  <si>
    <t>STBGP</t>
  </si>
  <si>
    <t>No Activity this Month</t>
  </si>
  <si>
    <t>Y400/Y003</t>
  </si>
  <si>
    <t>Y240</t>
  </si>
  <si>
    <t xml:space="preserve">
Y400/Y003</t>
  </si>
  <si>
    <t>FFY 2022-2023 Estimated (Advanced) CMAQ Apportionments as of 11/10/2022</t>
  </si>
  <si>
    <t>FFY 2022-2023 Estimated (Advanced) STBGP Flex Apportionments as of 11/10/2022</t>
  </si>
  <si>
    <t>FFY 2021-22 CMAQ Apportionments (difference of 21-22 Actual Apportionments vs 21-22 Advanced Apportionments)</t>
  </si>
  <si>
    <t>FFY 2021-22 STBGP Flex Apportionments (difference of 21-22 Actual Apportionments vs 21-22 Advanced Apportionments)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</si>
</sst>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38" fontId="0" fillId="0" borderId="0"/>
    <xf numFmtId="43" fontId="1" fillId="0" borderId="0" applyFont="0" applyFill="0" applyBorder="0" applyAlignment="0" applyProtection="0"/>
    <xf numFmtId="0" fontId="1" fillId="0" borderId="0"/>
    <xf numFmtId="38" fontId="1" fillId="0" borderId="0"/>
    <xf numFmtId="9" fontId="1" fillId="0" borderId="0" applyFont="0" applyFill="0" applyBorder="0" applyAlignment="0" applyProtection="0"/>
    <xf numFmtId="38" fontId="1" fillId="0" borderId="0"/>
  </cellStyleXfs>
  <cellXfs count="117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 applyBorder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0" fontId="3" fillId="0" borderId="7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0" fontId="3" fillId="0" borderId="0" xfId="0" applyNumberFormat="1" applyFont="1"/>
    <xf numFmtId="14" fontId="3" fillId="0" borderId="0" xfId="0" quotePrefix="1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49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38" fontId="3" fillId="0" borderId="0" xfId="0" applyFont="1" applyBorder="1" applyAlignment="1">
      <alignment horizontal="center"/>
    </xf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1" fillId="0" borderId="0" xfId="0" applyFont="1"/>
    <xf numFmtId="38" fontId="2" fillId="0" borderId="0" xfId="0" applyFont="1" applyAlignment="1">
      <alignment horizontal="center"/>
    </xf>
    <xf numFmtId="4" fontId="5" fillId="0" borderId="0" xfId="0" applyNumberFormat="1" applyFont="1"/>
    <xf numFmtId="4" fontId="3" fillId="0" borderId="0" xfId="0" applyNumberFormat="1" applyFont="1"/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3" fillId="0" borderId="0" xfId="0" applyFont="1" applyFill="1"/>
    <xf numFmtId="38" fontId="0" fillId="0" borderId="0" xfId="0" applyFont="1" applyFill="1"/>
    <xf numFmtId="40" fontId="3" fillId="0" borderId="0" xfId="0" applyNumberFormat="1" applyFont="1" applyFill="1"/>
    <xf numFmtId="38" fontId="3" fillId="0" borderId="2" xfId="0" applyFont="1" applyBorder="1" applyAlignment="1">
      <alignment horizontal="center"/>
    </xf>
    <xf numFmtId="38" fontId="3" fillId="2" borderId="9" xfId="0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38" fontId="0" fillId="0" borderId="0" xfId="0" applyFont="1"/>
    <xf numFmtId="0" fontId="1" fillId="0" borderId="7" xfId="0" applyNumberFormat="1" applyFont="1" applyFill="1" applyBorder="1" applyAlignment="1" applyProtection="1"/>
    <xf numFmtId="38" fontId="3" fillId="0" borderId="0" xfId="0" applyFont="1" applyAlignment="1">
      <alignment horizontal="right"/>
    </xf>
    <xf numFmtId="0" fontId="3" fillId="0" borderId="7" xfId="0" applyNumberFormat="1" applyFont="1" applyFill="1" applyBorder="1" applyAlignment="1" applyProtection="1">
      <alignment horizontal="left"/>
    </xf>
    <xf numFmtId="38" fontId="1" fillId="0" borderId="0" xfId="0" applyFont="1" applyFill="1" applyAlignment="1">
      <alignment horizontal="right"/>
    </xf>
    <xf numFmtId="8" fontId="1" fillId="0" borderId="0" xfId="0" applyNumberFormat="1" applyFont="1" applyFill="1"/>
    <xf numFmtId="38" fontId="3" fillId="0" borderId="0" xfId="0" applyFont="1" applyFill="1" applyBorder="1" applyAlignment="1"/>
    <xf numFmtId="38" fontId="1" fillId="0" borderId="0" xfId="0" applyFont="1" applyFill="1" applyBorder="1" applyAlignment="1">
      <alignment horizontal="left"/>
    </xf>
    <xf numFmtId="38" fontId="3" fillId="0" borderId="2" xfId="0" applyNumberFormat="1" applyFont="1" applyFill="1" applyBorder="1" applyAlignment="1"/>
    <xf numFmtId="38" fontId="3" fillId="0" borderId="0" xfId="0" applyFont="1" applyFill="1" applyAlignment="1"/>
    <xf numFmtId="38" fontId="1" fillId="0" borderId="2" xfId="0" applyFont="1" applyBorder="1" applyAlignment="1">
      <alignment horizontal="center"/>
    </xf>
    <xf numFmtId="38" fontId="3" fillId="0" borderId="0" xfId="0" applyFont="1" applyFill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1" fillId="0" borderId="0" xfId="0" applyFont="1" applyAlignment="1">
      <alignment horizontal="lef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2" fillId="0" borderId="0" xfId="0" applyFont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/>
    <xf numFmtId="38" fontId="0" fillId="0" borderId="2" xfId="0" applyBorder="1" applyAlignment="1">
      <alignment horizontal="center" wrapText="1"/>
    </xf>
    <xf numFmtId="38" fontId="1" fillId="0" borderId="0" xfId="0" applyFont="1" applyAlignment="1">
      <alignment horizontal="center"/>
    </xf>
    <xf numFmtId="38" fontId="1" fillId="0" borderId="2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left"/>
    </xf>
    <xf numFmtId="0" fontId="3" fillId="0" borderId="0" xfId="0" applyNumberFormat="1" applyFont="1" applyFill="1" applyBorder="1"/>
    <xf numFmtId="49" fontId="3" fillId="0" borderId="0" xfId="0" quotePrefix="1" applyNumberFormat="1" applyFont="1" applyFill="1" applyBorder="1"/>
    <xf numFmtId="38" fontId="1" fillId="0" borderId="0" xfId="0" applyFont="1" applyFill="1"/>
    <xf numFmtId="38" fontId="2" fillId="0" borderId="0" xfId="0" applyFont="1" applyFill="1"/>
    <xf numFmtId="0" fontId="1" fillId="0" borderId="0" xfId="0" applyNumberFormat="1" applyFont="1" applyFill="1"/>
    <xf numFmtId="0" fontId="1" fillId="0" borderId="2" xfId="0" applyNumberFormat="1" applyFont="1" applyFill="1" applyBorder="1"/>
    <xf numFmtId="38" fontId="1" fillId="0" borderId="2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2" xfId="2" xr:uid="{00000000-0005-0000-0000-000002000000}"/>
    <cellStyle name="Normal 2 2" xfId="5" xr:uid="{00000000-0005-0000-0000-000002000000}"/>
    <cellStyle name="Normal 3" xfId="3" xr:uid="{00000000-0005-0000-0000-000030000000}"/>
    <cellStyle name="Percent 2" xfId="4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2022</v>
          </cell>
        </row>
        <row r="12">
          <cell r="F12" t="str">
            <v>September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zoomScaleNormal="100" workbookViewId="0"/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5.7109375" style="1" customWidth="1"/>
    <col min="6" max="6" width="18.28515625" style="1" customWidth="1"/>
    <col min="7" max="8" width="25.7109375" style="1" customWidth="1"/>
    <col min="9" max="9" width="10.42578125" style="1" customWidth="1"/>
    <col min="10" max="10" width="13.42578125" style="60" bestFit="1" customWidth="1"/>
    <col min="11" max="11" width="12.28515625" style="60" customWidth="1"/>
    <col min="12" max="12" width="14" style="60" customWidth="1"/>
    <col min="13" max="13" width="8.85546875" style="1"/>
    <col min="14" max="14" width="12.28515625" style="1" bestFit="1" customWidth="1"/>
    <col min="15" max="15" width="10.7109375" style="1" bestFit="1" customWidth="1"/>
    <col min="16" max="16384" width="8.85546875" style="1"/>
  </cols>
  <sheetData>
    <row r="1" spans="1:15" x14ac:dyDescent="0.2">
      <c r="A1" s="68"/>
      <c r="B1" s="68"/>
      <c r="C1" s="68"/>
      <c r="D1" s="68"/>
      <c r="E1" s="68"/>
      <c r="F1" s="68" t="s">
        <v>17</v>
      </c>
      <c r="G1" s="68"/>
      <c r="H1" s="68"/>
      <c r="I1" s="68"/>
      <c r="J1" s="68"/>
      <c r="K1" s="68"/>
      <c r="L1" s="68"/>
    </row>
    <row r="2" spans="1:15" x14ac:dyDescent="0.2">
      <c r="A2" s="68"/>
      <c r="B2" s="68"/>
      <c r="C2" s="68"/>
      <c r="D2" s="68"/>
      <c r="E2" s="68"/>
      <c r="F2" s="68" t="s">
        <v>18</v>
      </c>
      <c r="G2" s="68"/>
      <c r="H2" s="68"/>
      <c r="I2" s="68"/>
      <c r="J2" s="68"/>
      <c r="K2" s="79"/>
      <c r="L2" s="68"/>
    </row>
    <row r="3" spans="1:15" x14ac:dyDescent="0.2">
      <c r="A3" s="68"/>
      <c r="B3" s="68"/>
      <c r="C3" s="68"/>
      <c r="D3" s="68"/>
      <c r="E3" s="68"/>
      <c r="F3" s="68" t="str">
        <f>[1]Template!$A$3</f>
        <v>CMAQ and RSTP/STBGP</v>
      </c>
      <c r="G3" s="68"/>
      <c r="H3" s="68"/>
      <c r="I3" s="68"/>
      <c r="J3" s="68"/>
      <c r="K3" s="68"/>
      <c r="L3" s="68"/>
    </row>
    <row r="4" spans="1:15" x14ac:dyDescent="0.2">
      <c r="A4" s="68"/>
      <c r="B4" s="68"/>
      <c r="C4" s="68"/>
      <c r="D4" s="68"/>
      <c r="E4" s="68"/>
      <c r="F4" s="68" t="str">
        <f>[1]Template!$A$4</f>
        <v>October 31, 2022</v>
      </c>
      <c r="G4" s="68"/>
      <c r="H4" s="68"/>
      <c r="I4" s="68"/>
      <c r="J4" s="68"/>
      <c r="K4" s="68"/>
      <c r="L4" s="68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71"/>
      <c r="L7" s="6"/>
    </row>
    <row r="8" spans="1:15" s="7" customFormat="1" x14ac:dyDescent="0.2">
      <c r="A8" s="61"/>
      <c r="B8" s="62"/>
      <c r="C8" s="62"/>
      <c r="D8" s="62" t="s">
        <v>0</v>
      </c>
      <c r="E8" s="63"/>
      <c r="F8" s="63"/>
      <c r="G8" s="62"/>
      <c r="H8" s="64"/>
      <c r="I8" s="64" t="s">
        <v>9</v>
      </c>
      <c r="J8" s="65"/>
      <c r="K8" s="72" t="s">
        <v>30</v>
      </c>
      <c r="L8" s="98" t="s">
        <v>31</v>
      </c>
    </row>
    <row r="9" spans="1:15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28</v>
      </c>
      <c r="L9" s="11" t="s">
        <v>29</v>
      </c>
    </row>
    <row r="10" spans="1:15" x14ac:dyDescent="0.2">
      <c r="A10" s="12"/>
      <c r="B10" s="13"/>
      <c r="C10" s="13"/>
      <c r="D10" s="13"/>
      <c r="E10" s="13"/>
      <c r="F10" s="13"/>
      <c r="G10" s="13"/>
      <c r="H10" s="14"/>
      <c r="I10" s="14"/>
      <c r="J10" s="15"/>
      <c r="K10" s="15"/>
      <c r="L10" s="15"/>
    </row>
    <row r="11" spans="1:15" x14ac:dyDescent="0.2">
      <c r="A11" s="16" t="s">
        <v>16</v>
      </c>
      <c r="B11" s="17">
        <v>6095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5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5" x14ac:dyDescent="0.2">
      <c r="A13" s="12"/>
      <c r="B13" s="17"/>
      <c r="C13" s="17"/>
      <c r="D13" s="13"/>
      <c r="E13" s="18" t="s">
        <v>19</v>
      </c>
      <c r="F13" s="20" t="str">
        <f>[1]Template!$F$12</f>
        <v>September 30, 2022</v>
      </c>
      <c r="G13" s="17"/>
      <c r="H13" s="19"/>
      <c r="I13" s="14"/>
      <c r="J13" s="15"/>
      <c r="K13" s="15"/>
      <c r="L13" s="15"/>
      <c r="N13" s="67"/>
    </row>
    <row r="14" spans="1:15" x14ac:dyDescent="0.2">
      <c r="A14" s="16"/>
      <c r="B14" s="21"/>
      <c r="C14" s="21"/>
      <c r="D14" s="13"/>
      <c r="E14" s="13" t="s">
        <v>8</v>
      </c>
      <c r="F14" s="18"/>
      <c r="G14" s="21"/>
      <c r="H14" s="22"/>
      <c r="I14" s="14"/>
      <c r="J14" s="15">
        <v>1690422.6300000027</v>
      </c>
      <c r="K14" s="15">
        <v>0</v>
      </c>
      <c r="L14" s="15">
        <v>263196.26036037225</v>
      </c>
      <c r="M14" s="38"/>
      <c r="N14" s="38"/>
      <c r="O14" s="38"/>
    </row>
    <row r="15" spans="1:15" x14ac:dyDescent="0.2">
      <c r="A15" s="12"/>
      <c r="B15" s="13"/>
      <c r="C15" s="13"/>
      <c r="D15" s="13"/>
      <c r="E15" s="13"/>
      <c r="F15" s="13"/>
      <c r="G15" s="13"/>
      <c r="H15" s="14"/>
      <c r="I15" s="14"/>
      <c r="J15" s="15"/>
      <c r="K15" s="15"/>
      <c r="L15" s="15"/>
    </row>
    <row r="16" spans="1:15" ht="12" customHeight="1" x14ac:dyDescent="0.2">
      <c r="A16" s="12"/>
      <c r="B16" s="13"/>
      <c r="C16" s="13"/>
      <c r="D16" s="13"/>
      <c r="E16" s="18" t="s">
        <v>26</v>
      </c>
      <c r="F16" s="13"/>
      <c r="G16" s="13"/>
      <c r="H16" s="14"/>
      <c r="I16" s="23"/>
      <c r="J16" s="15"/>
      <c r="K16" s="15"/>
      <c r="L16" s="15"/>
    </row>
    <row r="17" spans="1:12" ht="25.5" x14ac:dyDescent="0.2">
      <c r="A17" s="16"/>
      <c r="B17" s="21"/>
      <c r="C17" s="21"/>
      <c r="D17" s="24"/>
      <c r="E17" s="67" t="s">
        <v>38</v>
      </c>
      <c r="F17" s="102"/>
      <c r="G17" s="103"/>
      <c r="H17" s="104"/>
      <c r="I17" s="108" t="s">
        <v>35</v>
      </c>
      <c r="J17" s="25">
        <v>4448</v>
      </c>
      <c r="K17" s="25"/>
      <c r="L17" s="25"/>
    </row>
    <row r="18" spans="1:12" x14ac:dyDescent="0.2">
      <c r="A18" s="16"/>
      <c r="B18" s="21"/>
      <c r="C18" s="21"/>
      <c r="D18" s="24"/>
      <c r="E18" s="67" t="s">
        <v>39</v>
      </c>
      <c r="F18" s="102"/>
      <c r="G18" s="103"/>
      <c r="H18" s="104"/>
      <c r="I18" s="89" t="s">
        <v>34</v>
      </c>
      <c r="J18" s="25"/>
      <c r="K18" s="25"/>
      <c r="L18" s="25">
        <v>1110</v>
      </c>
    </row>
    <row r="19" spans="1:12" s="73" customFormat="1" x14ac:dyDescent="0.2">
      <c r="A19" s="109"/>
      <c r="B19" s="110"/>
      <c r="C19" s="110"/>
      <c r="D19" s="111"/>
      <c r="E19" s="112" t="s">
        <v>36</v>
      </c>
      <c r="F19" s="113"/>
      <c r="G19" s="114"/>
      <c r="H19" s="115"/>
      <c r="I19" s="116" t="s">
        <v>33</v>
      </c>
      <c r="J19" s="25">
        <v>3804456</v>
      </c>
      <c r="K19" s="25"/>
      <c r="L19" s="25"/>
    </row>
    <row r="20" spans="1:12" s="73" customFormat="1" x14ac:dyDescent="0.2">
      <c r="A20" s="109"/>
      <c r="B20" s="110"/>
      <c r="C20" s="110"/>
      <c r="D20" s="111"/>
      <c r="E20" s="112" t="s">
        <v>37</v>
      </c>
      <c r="F20" s="113"/>
      <c r="G20" s="114"/>
      <c r="H20" s="115"/>
      <c r="I20" s="116" t="s">
        <v>34</v>
      </c>
      <c r="J20" s="25"/>
      <c r="K20" s="25"/>
      <c r="L20" s="25">
        <v>4037521</v>
      </c>
    </row>
    <row r="21" spans="1:12" x14ac:dyDescent="0.2">
      <c r="A21" s="16"/>
      <c r="B21" s="21"/>
      <c r="C21" s="21"/>
      <c r="D21" s="24"/>
      <c r="E21" s="67"/>
      <c r="F21" s="67"/>
      <c r="G21" s="67"/>
      <c r="H21" s="105"/>
      <c r="I21" s="106"/>
      <c r="J21" s="25"/>
      <c r="K21" s="25"/>
      <c r="L21" s="25"/>
    </row>
    <row r="22" spans="1:12" x14ac:dyDescent="0.2">
      <c r="A22" s="16"/>
      <c r="B22" s="21"/>
      <c r="C22" s="21"/>
      <c r="D22" s="24"/>
      <c r="F22" s="18"/>
      <c r="G22" s="21"/>
      <c r="H22" s="22"/>
      <c r="I22" s="76"/>
      <c r="J22" s="25"/>
      <c r="K22" s="25"/>
      <c r="L22" s="25"/>
    </row>
    <row r="23" spans="1:12" x14ac:dyDescent="0.2">
      <c r="A23" s="12"/>
      <c r="B23" s="13"/>
      <c r="C23" s="13"/>
      <c r="D23" s="13"/>
      <c r="E23" s="26" t="s">
        <v>20</v>
      </c>
      <c r="F23" s="27" t="s">
        <v>4</v>
      </c>
      <c r="G23" s="27" t="s">
        <v>5</v>
      </c>
      <c r="H23" s="27" t="s">
        <v>13</v>
      </c>
      <c r="I23" s="77"/>
      <c r="J23" s="28">
        <f>SUM(J14:J22)</f>
        <v>5499326.6300000027</v>
      </c>
      <c r="K23" s="28">
        <f>SUM(K14:K22)</f>
        <v>0</v>
      </c>
      <c r="L23" s="28">
        <f>SUM(L14:L22)</f>
        <v>4301827.2603603723</v>
      </c>
    </row>
    <row r="24" spans="1:12" x14ac:dyDescent="0.2">
      <c r="A24" s="12"/>
      <c r="B24" s="13"/>
      <c r="C24" s="13"/>
      <c r="D24" s="13"/>
      <c r="E24" s="29"/>
      <c r="F24" s="30"/>
      <c r="G24" s="30"/>
      <c r="H24" s="30"/>
      <c r="I24" s="78"/>
      <c r="J24" s="15"/>
      <c r="K24" s="15"/>
      <c r="L24" s="15"/>
    </row>
    <row r="25" spans="1:12" x14ac:dyDescent="0.2">
      <c r="A25" s="12"/>
      <c r="B25" s="13"/>
      <c r="C25" s="13"/>
      <c r="D25" s="13"/>
      <c r="E25" s="32" t="s">
        <v>21</v>
      </c>
      <c r="F25" s="30"/>
      <c r="G25" s="30"/>
      <c r="H25" s="30"/>
      <c r="I25" s="78"/>
      <c r="J25" s="15"/>
      <c r="K25" s="15"/>
      <c r="L25" s="15"/>
    </row>
    <row r="26" spans="1:12" x14ac:dyDescent="0.2">
      <c r="A26" s="12"/>
      <c r="B26" s="13"/>
      <c r="C26" s="13"/>
      <c r="D26" s="13"/>
      <c r="E26" s="18"/>
      <c r="F26" s="30"/>
      <c r="G26" s="30"/>
      <c r="H26" s="30"/>
      <c r="I26" s="78"/>
      <c r="J26" s="15"/>
      <c r="K26" s="15"/>
      <c r="L26" s="15"/>
    </row>
    <row r="27" spans="1:12" x14ac:dyDescent="0.2">
      <c r="A27" s="16"/>
      <c r="B27" s="17"/>
      <c r="C27" s="13"/>
      <c r="D27" s="13"/>
      <c r="E27" s="18" t="s">
        <v>15</v>
      </c>
      <c r="F27" s="33"/>
      <c r="G27" s="30"/>
      <c r="H27" s="30"/>
      <c r="I27" s="78"/>
      <c r="J27" s="15"/>
      <c r="K27" s="15"/>
      <c r="L27" s="15"/>
    </row>
    <row r="28" spans="1:12" s="88" customFormat="1" x14ac:dyDescent="0.2">
      <c r="A28" s="16"/>
      <c r="B28" s="17"/>
      <c r="C28" s="85"/>
      <c r="D28" s="85"/>
      <c r="E28" s="86"/>
      <c r="F28" s="82"/>
      <c r="G28" s="80"/>
      <c r="H28" s="80"/>
      <c r="I28" s="78"/>
      <c r="J28" s="87"/>
      <c r="K28" s="87"/>
      <c r="L28" s="87"/>
    </row>
    <row r="29" spans="1:12" s="88" customFormat="1" x14ac:dyDescent="0.2">
      <c r="A29" s="16"/>
      <c r="B29" s="17"/>
      <c r="C29" s="85"/>
      <c r="D29" s="90"/>
      <c r="E29" s="107" t="s">
        <v>32</v>
      </c>
      <c r="F29" s="82"/>
      <c r="G29" s="80"/>
      <c r="H29" s="80"/>
      <c r="I29" s="78"/>
      <c r="J29" s="87"/>
      <c r="K29" s="87"/>
      <c r="L29" s="87"/>
    </row>
    <row r="30" spans="1:12" s="88" customFormat="1" x14ac:dyDescent="0.2">
      <c r="A30" s="16"/>
      <c r="B30" s="17"/>
      <c r="C30" s="85"/>
      <c r="D30" s="90"/>
      <c r="E30" s="99"/>
      <c r="F30" s="82"/>
      <c r="G30" s="80"/>
      <c r="H30" s="80"/>
      <c r="I30" s="78"/>
      <c r="J30" s="87"/>
      <c r="K30" s="87"/>
      <c r="L30" s="87"/>
    </row>
    <row r="31" spans="1:12" s="88" customFormat="1" x14ac:dyDescent="0.2">
      <c r="A31" s="16"/>
      <c r="B31" s="17"/>
      <c r="C31" s="85"/>
      <c r="D31" s="90"/>
      <c r="E31" s="86"/>
      <c r="F31" s="82"/>
      <c r="G31" s="80"/>
      <c r="H31" s="80"/>
      <c r="I31" s="78"/>
      <c r="J31" s="87"/>
      <c r="K31" s="87"/>
      <c r="L31" s="87"/>
    </row>
    <row r="32" spans="1:12" s="88" customFormat="1" x14ac:dyDescent="0.2">
      <c r="A32" s="16"/>
      <c r="B32" s="17"/>
      <c r="C32" s="85"/>
      <c r="D32" s="90"/>
      <c r="E32" s="86"/>
      <c r="F32" s="82"/>
      <c r="G32" s="80"/>
      <c r="H32" s="80"/>
      <c r="I32" s="78"/>
      <c r="J32" s="87"/>
      <c r="K32" s="87"/>
      <c r="L32" s="87"/>
    </row>
    <row r="33" spans="1:15" s="88" customFormat="1" x14ac:dyDescent="0.2">
      <c r="A33" s="16"/>
      <c r="B33" s="17"/>
      <c r="C33" s="85"/>
      <c r="D33" s="90"/>
      <c r="E33" s="86"/>
      <c r="F33" s="82"/>
      <c r="G33" s="80"/>
      <c r="H33" s="80"/>
      <c r="I33" s="78"/>
      <c r="J33" s="87"/>
      <c r="K33" s="87"/>
      <c r="L33" s="87"/>
    </row>
    <row r="34" spans="1:15" s="88" customFormat="1" x14ac:dyDescent="0.2">
      <c r="A34" s="16"/>
      <c r="B34" s="17"/>
      <c r="C34" s="85"/>
      <c r="D34" s="90"/>
      <c r="E34" s="86"/>
      <c r="F34" s="82"/>
      <c r="G34" s="80"/>
      <c r="H34" s="80"/>
      <c r="I34" s="78"/>
      <c r="J34" s="87"/>
      <c r="K34" s="87"/>
      <c r="L34" s="87"/>
    </row>
    <row r="35" spans="1:15" x14ac:dyDescent="0.2">
      <c r="A35" s="12"/>
      <c r="B35" s="13"/>
      <c r="C35" s="13"/>
      <c r="D35" s="13"/>
      <c r="E35" s="18"/>
      <c r="F35" s="33"/>
      <c r="G35" s="30"/>
      <c r="H35" s="30"/>
      <c r="I35" s="31"/>
      <c r="J35" s="15"/>
      <c r="K35" s="15"/>
      <c r="L35" s="15"/>
    </row>
    <row r="36" spans="1:15" x14ac:dyDescent="0.2">
      <c r="A36" s="12"/>
      <c r="B36" s="13"/>
      <c r="C36" s="13"/>
      <c r="D36" s="13"/>
      <c r="E36" s="34" t="s">
        <v>22</v>
      </c>
      <c r="F36" s="35"/>
      <c r="G36" s="35"/>
      <c r="H36" s="35"/>
      <c r="I36" s="36"/>
      <c r="J36" s="37">
        <f>SUM(J28:J35)</f>
        <v>0</v>
      </c>
      <c r="K36" s="37">
        <f>SUM(K28:K35)</f>
        <v>0</v>
      </c>
      <c r="L36" s="37">
        <f>SUM(L28:L35)</f>
        <v>0</v>
      </c>
      <c r="O36" s="38"/>
    </row>
    <row r="37" spans="1:15" x14ac:dyDescent="0.2">
      <c r="A37" s="12"/>
      <c r="B37" s="13"/>
      <c r="C37" s="13"/>
      <c r="D37" s="13"/>
      <c r="E37" s="29"/>
      <c r="F37" s="30"/>
      <c r="G37" s="30"/>
      <c r="H37" s="30"/>
      <c r="I37" s="31"/>
      <c r="J37" s="15"/>
      <c r="K37" s="15"/>
      <c r="L37" s="15"/>
    </row>
    <row r="38" spans="1:15" x14ac:dyDescent="0.2">
      <c r="A38" s="12"/>
      <c r="B38" s="17"/>
      <c r="C38" s="13"/>
      <c r="D38" s="13"/>
      <c r="E38" s="18" t="s">
        <v>11</v>
      </c>
      <c r="F38" s="30"/>
      <c r="G38" s="30"/>
      <c r="H38" s="30"/>
      <c r="I38" s="31"/>
      <c r="J38" s="15" t="s">
        <v>14</v>
      </c>
      <c r="K38" s="15" t="s">
        <v>14</v>
      </c>
      <c r="L38" s="15"/>
    </row>
    <row r="39" spans="1:15" x14ac:dyDescent="0.2">
      <c r="A39" s="16"/>
      <c r="B39" s="17"/>
      <c r="C39" s="13"/>
      <c r="D39" s="39"/>
      <c r="E39" s="13"/>
      <c r="F39" s="30"/>
      <c r="G39" s="30"/>
      <c r="H39" s="30"/>
      <c r="I39" s="31"/>
      <c r="J39" s="15"/>
      <c r="K39" s="15"/>
      <c r="L39" s="15"/>
    </row>
    <row r="40" spans="1:15" s="44" customFormat="1" x14ac:dyDescent="0.2">
      <c r="A40" s="16"/>
      <c r="B40" s="17"/>
      <c r="C40" s="13"/>
      <c r="D40" s="39"/>
      <c r="E40" s="40" t="s">
        <v>25</v>
      </c>
      <c r="F40" s="41"/>
      <c r="G40" s="41"/>
      <c r="H40" s="42"/>
      <c r="I40" s="41"/>
      <c r="J40" s="43"/>
      <c r="K40" s="43"/>
      <c r="L40" s="43"/>
    </row>
    <row r="41" spans="1:15" x14ac:dyDescent="0.2">
      <c r="A41" s="12"/>
      <c r="B41" s="13"/>
      <c r="C41" s="45"/>
      <c r="D41" s="46"/>
      <c r="E41" s="40"/>
      <c r="F41" s="41"/>
      <c r="G41" s="41"/>
      <c r="H41" s="41"/>
      <c r="I41" s="41"/>
      <c r="J41" s="15"/>
      <c r="K41" s="15"/>
      <c r="L41" s="15"/>
    </row>
    <row r="42" spans="1:15" x14ac:dyDescent="0.2">
      <c r="A42" s="47"/>
      <c r="B42" s="46"/>
      <c r="C42" s="46"/>
      <c r="D42" s="46"/>
      <c r="E42" s="48"/>
      <c r="F42" s="41"/>
      <c r="G42" s="41"/>
      <c r="H42" s="41"/>
      <c r="I42" s="41"/>
      <c r="J42" s="15"/>
      <c r="K42" s="15"/>
      <c r="L42" s="15"/>
    </row>
    <row r="43" spans="1:15" x14ac:dyDescent="0.2">
      <c r="A43" s="12"/>
      <c r="B43" s="13"/>
      <c r="C43" s="13"/>
      <c r="D43" s="13"/>
      <c r="E43" s="34" t="s">
        <v>23</v>
      </c>
      <c r="F43" s="35"/>
      <c r="G43" s="35"/>
      <c r="H43" s="35"/>
      <c r="I43" s="36"/>
      <c r="J43" s="37">
        <f>SUM(J39:J42)</f>
        <v>0</v>
      </c>
      <c r="K43" s="37">
        <f>SUM(K39:K42)</f>
        <v>0</v>
      </c>
      <c r="L43" s="37">
        <f>SUM(L39:L42)</f>
        <v>0</v>
      </c>
    </row>
    <row r="44" spans="1:15" x14ac:dyDescent="0.2">
      <c r="A44" s="12"/>
      <c r="B44" s="13"/>
      <c r="C44" s="13"/>
      <c r="D44" s="13"/>
      <c r="E44" s="29"/>
      <c r="F44" s="29"/>
      <c r="G44" s="29"/>
      <c r="H44" s="29"/>
      <c r="I44" s="29"/>
      <c r="J44" s="49"/>
      <c r="K44" s="49"/>
      <c r="L44" s="15"/>
    </row>
    <row r="45" spans="1:15" x14ac:dyDescent="0.2">
      <c r="A45" s="12"/>
      <c r="B45" s="13"/>
      <c r="C45" s="13"/>
      <c r="D45" s="13"/>
      <c r="E45" s="13"/>
      <c r="F45" s="13"/>
      <c r="G45" s="13"/>
      <c r="H45" s="13"/>
      <c r="I45" s="13"/>
      <c r="J45" s="50"/>
      <c r="K45" s="50"/>
      <c r="L45" s="15"/>
    </row>
    <row r="46" spans="1:15" ht="30" customHeight="1" x14ac:dyDescent="0.2">
      <c r="A46" s="12"/>
      <c r="B46" s="13"/>
      <c r="C46" s="13"/>
      <c r="D46" s="13"/>
      <c r="E46" s="26" t="s">
        <v>24</v>
      </c>
      <c r="F46" s="51"/>
      <c r="G46" s="51"/>
      <c r="H46" s="51"/>
      <c r="I46" s="51"/>
      <c r="J46" s="52">
        <f>+J36+J43</f>
        <v>0</v>
      </c>
      <c r="K46" s="52">
        <f>+K36+K43</f>
        <v>0</v>
      </c>
      <c r="L46" s="28">
        <f>+L36+L43</f>
        <v>0</v>
      </c>
    </row>
    <row r="47" spans="1:15" x14ac:dyDescent="0.2">
      <c r="A47" s="12"/>
      <c r="B47" s="13"/>
      <c r="C47" s="13"/>
      <c r="D47" s="13"/>
      <c r="E47" s="13"/>
      <c r="F47" s="53"/>
      <c r="G47" s="13"/>
      <c r="H47" s="13"/>
      <c r="I47" s="13"/>
      <c r="J47" s="50"/>
      <c r="K47" s="50"/>
      <c r="L47" s="15"/>
    </row>
    <row r="48" spans="1:15" s="13" customFormat="1" ht="38.25" x14ac:dyDescent="0.2">
      <c r="A48" s="12"/>
      <c r="E48" s="54" t="s">
        <v>27</v>
      </c>
      <c r="F48" s="55" t="str">
        <f>F4</f>
        <v>October 31, 2022</v>
      </c>
      <c r="G48" s="56"/>
      <c r="H48" s="56"/>
      <c r="I48" s="56"/>
      <c r="J48" s="100">
        <f>-J46+J23</f>
        <v>5499326.6300000027</v>
      </c>
      <c r="K48" s="100">
        <f>-K46+K23</f>
        <v>0</v>
      </c>
      <c r="L48" s="101">
        <f>-L46+L23</f>
        <v>4301827.2603603723</v>
      </c>
    </row>
    <row r="49" spans="1:15" s="92" customFormat="1" x14ac:dyDescent="0.2">
      <c r="A49" s="91"/>
      <c r="E49" s="93"/>
      <c r="F49" s="94"/>
      <c r="G49" s="95"/>
      <c r="H49" s="95"/>
      <c r="I49" s="95"/>
      <c r="J49" s="96"/>
      <c r="K49" s="96"/>
      <c r="L49" s="97"/>
    </row>
    <row r="50" spans="1:15" s="13" customFormat="1" x14ac:dyDescent="0.2">
      <c r="A50" s="57"/>
      <c r="B50" s="58"/>
      <c r="C50" s="58"/>
      <c r="D50" s="58"/>
      <c r="E50" s="58"/>
      <c r="F50" s="58"/>
      <c r="G50" s="58"/>
      <c r="H50" s="58"/>
      <c r="I50" s="58"/>
      <c r="J50" s="66"/>
      <c r="K50" s="66"/>
      <c r="L50" s="59"/>
    </row>
    <row r="51" spans="1:15" s="73" customFormat="1" x14ac:dyDescent="0.2">
      <c r="E51" s="74"/>
      <c r="I51" s="83"/>
      <c r="J51" s="84"/>
      <c r="K51" s="84"/>
      <c r="L51" s="84"/>
    </row>
    <row r="52" spans="1:15" s="73" customFormat="1" x14ac:dyDescent="0.2">
      <c r="E52" s="74"/>
      <c r="I52" s="83"/>
      <c r="J52" s="84"/>
      <c r="K52" s="84"/>
      <c r="L52" s="84"/>
      <c r="N52" s="75"/>
      <c r="O52" s="75"/>
    </row>
    <row r="53" spans="1:15" x14ac:dyDescent="0.2">
      <c r="I53" s="81"/>
      <c r="J53" s="69"/>
      <c r="K53" s="69"/>
      <c r="L53" s="69"/>
    </row>
    <row r="54" spans="1:15" x14ac:dyDescent="0.2">
      <c r="J54" s="69"/>
      <c r="K54" s="69"/>
      <c r="L54" s="69"/>
    </row>
    <row r="55" spans="1:15" x14ac:dyDescent="0.2">
      <c r="J55" s="69"/>
      <c r="K55" s="69"/>
      <c r="L55" s="69"/>
    </row>
    <row r="56" spans="1:15" x14ac:dyDescent="0.2">
      <c r="J56" s="70"/>
      <c r="K56" s="70"/>
      <c r="L56" s="70"/>
    </row>
  </sheetData>
  <sortState xmlns:xlrd2="http://schemas.microsoft.com/office/spreadsheetml/2017/richdata2" ref="A28:O30">
    <sortCondition ref="F28:F30"/>
    <sortCondition ref="I28:I30"/>
  </sortState>
  <phoneticPr fontId="0" type="noConversion"/>
  <pageMargins left="0.25" right="0.25" top="0.5" bottom="0.5" header="0.5" footer="0.25"/>
  <pageSetup scale="5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Merced</vt:lpstr>
      <vt:lpstr>Merced!Print_Area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Perasso, Megan K@DOT</cp:lastModifiedBy>
  <cp:lastPrinted>2019-12-11T15:29:26Z</cp:lastPrinted>
  <dcterms:created xsi:type="dcterms:W3CDTF">2004-07-28T16:25:05Z</dcterms:created>
  <dcterms:modified xsi:type="dcterms:W3CDTF">2022-12-14T22:31:36Z</dcterms:modified>
</cp:coreProperties>
</file>