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March 2022\monthly activity reports\"/>
    </mc:Choice>
  </mc:AlternateContent>
  <xr:revisionPtr revIDLastSave="0" documentId="13_ncr:1_{E94D64B5-E9A9-4A71-A7BE-3606A031649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TC" sheetId="3" r:id="rId1"/>
  </sheets>
  <externalReferences>
    <externalReference r:id="rId2"/>
  </externalReferences>
  <definedNames>
    <definedName name="_xlnm._FilterDatabase" localSheetId="0" hidden="1">MTC!#REF!</definedName>
    <definedName name="_xlnm.Print_Area" localSheetId="0">MTC!$A$1:$L$54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3" l="1"/>
  <c r="L40" i="3"/>
  <c r="K40" i="3"/>
  <c r="J40" i="3"/>
  <c r="J20" i="3" l="1"/>
  <c r="K20" i="3" l="1"/>
  <c r="F3" i="3" l="1"/>
  <c r="L20" i="3" l="1"/>
  <c r="L47" i="3" l="1"/>
  <c r="L50" i="3" s="1"/>
  <c r="L52" i="3" s="1"/>
  <c r="J47" i="3"/>
  <c r="J50" i="3" s="1"/>
  <c r="J52" i="3" l="1"/>
  <c r="K50" i="3" l="1"/>
  <c r="K52" i="3" l="1"/>
  <c r="F4" i="3"/>
  <c r="F52" i="3" s="1"/>
  <c r="F13" i="3" l="1"/>
</calcChain>
</file>

<file path=xl/sharedStrings.xml><?xml version="1.0" encoding="utf-8"?>
<sst xmlns="http://schemas.openxmlformats.org/spreadsheetml/2006/main" count="137" uniqueCount="102">
  <si>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</si>
  <si>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</si>
  <si>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</si>
  <si>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</si>
  <si>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</si>
  <si>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</si>
  <si>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</si>
  <si>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</si>
  <si>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</si>
  <si>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</si>
  <si>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</si>
  <si>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</si>
  <si>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</si>
  <si>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</si>
  <si>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04</t>
  </si>
  <si>
    <t>Obligations</t>
  </si>
  <si>
    <t>Monthly Activity Report</t>
  </si>
  <si>
    <t>SF Metropolitan Transportation Commission (MTC)</t>
  </si>
  <si>
    <t xml:space="preserve">Beginning Balance as of: 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</si>
  <si>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</si>
  <si>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</si>
  <si>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</si>
  <si>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</si>
  <si>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</si>
  <si>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</si>
  <si>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</si>
  <si>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</si>
  <si>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</si>
  <si>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>STBGP</t>
  </si>
  <si>
    <t>RSTP /</t>
  </si>
  <si>
    <t xml:space="preserve">FFY 2021-2022 RSTP Exchange </t>
  </si>
  <si>
    <t>Z24E/Y240</t>
  </si>
  <si>
    <t>Various</t>
  </si>
  <si>
    <t>03/16/2022</t>
  </si>
  <si>
    <t>MET TRANS COMM</t>
  </si>
  <si>
    <t>STPL-6084(269)</t>
  </si>
  <si>
    <t>SR92 (I-880 TO SR92 TOLL PLAZA); I-880 (DIXON LANDING TO SR237); SR237 (I-880 TO ZANKER ROAD); I-880 (SR237 TO US101)</t>
  </si>
  <si>
    <t>COMMUNICATION INFRASTRUCTURE UPGRADE - FIBER OPTIC LINES. (TC)</t>
  </si>
  <si>
    <t>Z23E</t>
  </si>
  <si>
    <t>Alameda</t>
  </si>
  <si>
    <t>03/14/2022</t>
  </si>
  <si>
    <t>OAKLAND</t>
  </si>
  <si>
    <t>STPL-5012(157)</t>
  </si>
  <si>
    <t xml:space="preserve">OAKPORT ST FROM EDGEWATER TO I-880 FREEWAY ENTRANCE; OAKLAND AVE FROM ORANGE STREET TO MACARTHUR; MONTEREY BLVD FROM MAIDEN </t>
  </si>
  <si>
    <t xml:space="preserve">IN OAKLAND: CITYWIDE: IMPLEMENT PAVING IMPROVEMENTS INCLUDING PAVEMENT </t>
  </si>
  <si>
    <t>Y230</t>
  </si>
  <si>
    <t>Contra Costa</t>
  </si>
  <si>
    <t>03/04/2022</t>
  </si>
  <si>
    <t>EL CERRITO</t>
  </si>
  <si>
    <t>LPPSB1L-5239(027)</t>
  </si>
  <si>
    <t xml:space="preserve">CARLSON BLVD AND CENTRAL AVE PAVEMENT REHABON CENTRAL AVE FROM SANTA CLARA AVE TO SAN PABLO AVE AND CARLSON BLVD FROM CENTRAL </t>
  </si>
  <si>
    <t xml:space="preserve">REHABILITATE ROADWAY INCLUDING EXISTING CLASS II BIKE LANES AND PEDESTRIAN FACILITIES.
</t>
  </si>
  <si>
    <t>Z230</t>
  </si>
  <si>
    <t>03/15/2022</t>
  </si>
  <si>
    <t>STPLNI-6084(275)</t>
  </si>
  <si>
    <t>FREMONT, RICHMOND, AND MARIN AND SONOMA COUNTIES, ALONG THE SMART CORRIDOR.</t>
  </si>
  <si>
    <t>BIKE SHARE CAPITAL PROGRAM (TC)</t>
  </si>
  <si>
    <t>03/17/2022</t>
  </si>
  <si>
    <t>STPLNI-6084(277)</t>
  </si>
  <si>
    <t>REGIONWIDE - NINE COUNTY SAN FRANCISCO BAY AREA</t>
  </si>
  <si>
    <t>THE REGIONAL MAPPING DATA SERVICES SYSTEM WILL EXPOSE A SET OF PREDEFINED MAPPING-</t>
  </si>
  <si>
    <t>STPLNI-6084(278)</t>
  </si>
  <si>
    <t>REGION WIDE - NINE COUNTY SAN FRANCISCO BAY AREA</t>
  </si>
  <si>
    <t xml:space="preserve">THE PROJECT WILL DEVELOP STANDARDS AND SYSTEM DESIGNS FOR FULLY HARMONIZED </t>
  </si>
  <si>
    <t>Santa Clara</t>
  </si>
  <si>
    <t>CAMPBELL</t>
  </si>
  <si>
    <t>STPL-5306(031)</t>
  </si>
  <si>
    <t xml:space="preserve">WINCHESTER BOULEVARD FROM NORTHERN CITY LIMIT NEAR ROSEMARY LANE TO SOUTHERN CITY LIMIT AT KNOWLES DRIVE AND CAMPBELL AVENUE </t>
  </si>
  <si>
    <t>INSTALL ASPHALT CONCRETE OVERLAY</t>
  </si>
  <si>
    <t>Z240</t>
  </si>
  <si>
    <t>San Mateo</t>
  </si>
  <si>
    <t>BELMONT</t>
  </si>
  <si>
    <t>STPL-5268(022)</t>
  </si>
  <si>
    <t xml:space="preserve">BELMONT: CHULA VISTA FROM ALAMEDA DE LAS PULGAS TO RALSTON AVE, 6TH AVENUE FROM RALSTON AVENUE TO HILL STREET, 6TH AVENUE FROM </t>
  </si>
  <si>
    <t xml:space="preserve">PAVEMENT REPAIR AND REHABILITATION, CRACK SEALING, SLURRY SEALING, THERMOPLASTIC </t>
  </si>
  <si>
    <t>BURLINGAME</t>
  </si>
  <si>
    <t>CML-5171(022)</t>
  </si>
  <si>
    <t>SUMMIT DR FROM HILLSIDE CIRCLE TO EASTON DR AND IMMEDIATELY ADJACENT TO THE NEW HOOVER ELEMENTARY SCHOOL</t>
  </si>
  <si>
    <t>INSTALL SIDEWALK AND BIKE IMPROVEMENTS,</t>
  </si>
  <si>
    <t>Z0E3</t>
  </si>
  <si>
    <t>03/07/2022</t>
  </si>
  <si>
    <t>SAN MATEO</t>
  </si>
  <si>
    <t>STPL-5102(051)</t>
  </si>
  <si>
    <t>HILLSDALE BLVD, PACIFIC BLVD, PALM AVE, AND BERMUDA DR</t>
  </si>
  <si>
    <t xml:space="preserve">RESURFACING OF PACIFIC BLVD AND BERMUDA DR, SLURRY SEAL APPLICATION ON PALM AVE AND </t>
  </si>
  <si>
    <t>Sonoma</t>
  </si>
  <si>
    <t>SANTA ROSA</t>
  </si>
  <si>
    <t>STPL-5028(084)</t>
  </si>
  <si>
    <t>SANTA ROSA IN DOWNTOWN AND RAILROAD SQUARE:</t>
  </si>
  <si>
    <t xml:space="preserve">UPGRADE THE EXISTING TRAFFIC SIGNAL INTERCONNECT INFRASTRUCTURE FROM COPPER WIRING </t>
  </si>
  <si>
    <t>Y240</t>
  </si>
  <si>
    <t>02/07/2022</t>
  </si>
  <si>
    <t xml:space="preserve">Santa Clara Valley Transportation Authority </t>
  </si>
  <si>
    <t>FTASTPL-6264(091)</t>
  </si>
  <si>
    <t>FTA Grant No: 1674-2021-9</t>
  </si>
  <si>
    <t>FTA</t>
  </si>
  <si>
    <t xml:space="preserve">Sonoma </t>
  </si>
  <si>
    <t>02/08/2022</t>
  </si>
  <si>
    <t xml:space="preserve">Alameda - Contra Consta Transit District </t>
  </si>
  <si>
    <t>FTASTPL-6002(030)</t>
  </si>
  <si>
    <t>FTA Grant No: 1632-2021-2</t>
  </si>
  <si>
    <t xml:space="preserve">Quick Builds Transit Lanes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</si>
</sst>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40">
    <xf numFmtId="38" fontId="0" fillId="0" borderId="0" xfId="0"/>
    <xf numFmtId="38" fontId="2" fillId="2" borderId="1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1" fillId="0" borderId="0" xfId="0" applyFont="1" applyFill="1"/>
    <xf numFmtId="38" fontId="1" fillId="0" borderId="0" xfId="0" applyFont="1"/>
    <xf numFmtId="38" fontId="3" fillId="0" borderId="0" xfId="0" applyFont="1"/>
    <xf numFmtId="38" fontId="3" fillId="0" borderId="0" xfId="0" applyFont="1" applyBorder="1"/>
    <xf numFmtId="0" fontId="3" fillId="0" borderId="2" xfId="0" applyNumberFormat="1" applyFont="1" applyBorder="1" applyAlignment="1">
      <alignment horizontal="left"/>
    </xf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38" fontId="3" fillId="0" borderId="9" xfId="0" applyFont="1" applyBorder="1"/>
    <xf numFmtId="38" fontId="4" fillId="0" borderId="0" xfId="0" applyFont="1"/>
    <xf numFmtId="0" fontId="4" fillId="0" borderId="0" xfId="1" applyNumberFormat="1" applyFont="1" applyFill="1" applyBorder="1" applyAlignment="1" applyProtection="1"/>
    <xf numFmtId="49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/>
    <xf numFmtId="38" fontId="0" fillId="0" borderId="0" xfId="0" applyBorder="1"/>
    <xf numFmtId="43" fontId="2" fillId="3" borderId="11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0" xfId="1" applyNumberFormat="1" applyFont="1" applyFill="1" applyBorder="1" applyAlignment="1" applyProtection="1">
      <alignment horizontal="center"/>
    </xf>
    <xf numFmtId="49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0" fillId="0" borderId="0" xfId="0" applyFont="1" applyBorder="1"/>
    <xf numFmtId="38" fontId="2" fillId="0" borderId="0" xfId="0" applyFont="1" applyAlignment="1">
      <alignment horizontal="left"/>
    </xf>
    <xf numFmtId="38" fontId="6" fillId="0" borderId="0" xfId="0" applyFont="1" applyBorder="1"/>
    <xf numFmtId="0" fontId="2" fillId="0" borderId="1" xfId="0" applyNumberFormat="1" applyFont="1" applyFill="1" applyBorder="1" applyAlignment="1" applyProtection="1"/>
    <xf numFmtId="38" fontId="2" fillId="3" borderId="1" xfId="0" applyFont="1" applyFill="1" applyBorder="1" applyAlignment="1">
      <alignment vertical="top" wrapText="1"/>
    </xf>
    <xf numFmtId="38" fontId="1" fillId="0" borderId="0" xfId="0" applyNumberFormat="1" applyFont="1"/>
    <xf numFmtId="38" fontId="3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/>
    <xf numFmtId="38" fontId="1" fillId="0" borderId="2" xfId="0" applyNumberFormat="1" applyFont="1" applyFill="1" applyBorder="1"/>
    <xf numFmtId="38" fontId="2" fillId="2" borderId="8" xfId="0" applyNumberFormat="1" applyFont="1" applyFill="1" applyBorder="1"/>
    <xf numFmtId="38" fontId="3" fillId="0" borderId="2" xfId="0" applyNumberFormat="1" applyFont="1" applyFill="1" applyBorder="1"/>
    <xf numFmtId="38" fontId="2" fillId="0" borderId="8" xfId="0" applyNumberFormat="1" applyFont="1" applyBorder="1"/>
    <xf numFmtId="38" fontId="4" fillId="0" borderId="0" xfId="0" applyNumberFormat="1" applyFont="1"/>
    <xf numFmtId="38" fontId="5" fillId="0" borderId="0" xfId="0" applyNumberFormat="1" applyFont="1"/>
    <xf numFmtId="40" fontId="5" fillId="0" borderId="0" xfId="0" applyNumberFormat="1" applyFont="1" applyFill="1"/>
    <xf numFmtId="38" fontId="0" fillId="0" borderId="0" xfId="0" applyFont="1"/>
    <xf numFmtId="0" fontId="3" fillId="0" borderId="2" xfId="0" applyNumberFormat="1" applyFont="1" applyFill="1" applyBorder="1" applyAlignment="1" applyProtection="1">
      <alignment wrapText="1"/>
    </xf>
    <xf numFmtId="38" fontId="1" fillId="0" borderId="0" xfId="0" applyFont="1" applyAlignment="1"/>
    <xf numFmtId="38" fontId="3" fillId="0" borderId="2" xfId="0" applyFont="1" applyBorder="1" applyAlignment="1"/>
    <xf numFmtId="0" fontId="3" fillId="0" borderId="2" xfId="0" applyNumberFormat="1" applyFont="1" applyBorder="1" applyAlignment="1"/>
    <xf numFmtId="38" fontId="4" fillId="0" borderId="0" xfId="0" applyFont="1" applyAlignment="1"/>
    <xf numFmtId="38" fontId="2" fillId="2" borderId="8" xfId="0" applyFont="1" applyFill="1" applyBorder="1" applyAlignment="1">
      <alignment horizontal="center"/>
    </xf>
    <xf numFmtId="38" fontId="2" fillId="0" borderId="0" xfId="0" applyFont="1" applyBorder="1" applyAlignment="1">
      <alignment horizontal="center"/>
    </xf>
    <xf numFmtId="38" fontId="3" fillId="2" borderId="1" xfId="0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horizontal="center" vertical="top"/>
    </xf>
    <xf numFmtId="38" fontId="3" fillId="0" borderId="0" xfId="0" applyFont="1" applyBorder="1" applyAlignment="1"/>
    <xf numFmtId="0" fontId="3" fillId="0" borderId="13" xfId="0" applyNumberFormat="1" applyFont="1" applyFill="1" applyBorder="1" applyAlignment="1" applyProtection="1"/>
    <xf numFmtId="38" fontId="3" fillId="2" borderId="1" xfId="0" applyFont="1" applyFill="1" applyBorder="1" applyAlignment="1"/>
    <xf numFmtId="38" fontId="3" fillId="3" borderId="1" xfId="0" applyFont="1" applyFill="1" applyBorder="1"/>
    <xf numFmtId="38" fontId="3" fillId="3" borderId="1" xfId="0" applyFont="1" applyFill="1" applyBorder="1" applyAlignment="1"/>
    <xf numFmtId="38" fontId="3" fillId="0" borderId="12" xfId="0" applyNumberFormat="1" applyFont="1" applyBorder="1"/>
    <xf numFmtId="38" fontId="3" fillId="0" borderId="7" xfId="0" applyNumberFormat="1" applyFont="1" applyBorder="1"/>
    <xf numFmtId="38" fontId="2" fillId="2" borderId="13" xfId="0" applyNumberFormat="1" applyFont="1" applyFill="1" applyBorder="1"/>
    <xf numFmtId="38" fontId="2" fillId="2" borderId="13" xfId="0" applyFont="1" applyFill="1" applyBorder="1" applyAlignment="1">
      <alignment horizontal="center"/>
    </xf>
    <xf numFmtId="38" fontId="0" fillId="0" borderId="7" xfId="0" applyFont="1" applyFill="1" applyBorder="1"/>
    <xf numFmtId="40" fontId="5" fillId="0" borderId="0" xfId="0" applyNumberFormat="1" applyFont="1"/>
    <xf numFmtId="0" fontId="3" fillId="0" borderId="9" xfId="0" applyNumberFormat="1" applyFont="1" applyFill="1" applyBorder="1" applyAlignment="1" applyProtection="1">
      <alignment wrapText="1"/>
    </xf>
    <xf numFmtId="0" fontId="0" fillId="0" borderId="9" xfId="0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horizontal="left"/>
    </xf>
    <xf numFmtId="14" fontId="0" fillId="0" borderId="0" xfId="0" quotePrefix="1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wrapText="1"/>
    </xf>
    <xf numFmtId="38" fontId="3" fillId="0" borderId="0" xfId="0" applyFont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2" xfId="0" applyNumberFormat="1" applyFont="1" applyBorder="1"/>
    <xf numFmtId="38" fontId="0" fillId="0" borderId="0" xfId="0" applyFont="1" applyFill="1" applyBorder="1"/>
    <xf numFmtId="38" fontId="2" fillId="0" borderId="0" xfId="0" applyFont="1" applyAlignment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1" fillId="0" borderId="7" xfId="0" applyFont="1" applyFill="1" applyBorder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38" fontId="2" fillId="3" borderId="10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38" fontId="4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14" fontId="0" fillId="0" borderId="0" xfId="0" quotePrefix="1" applyNumberFormat="1" applyFont="1" applyBorder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38" fontId="0" fillId="0" borderId="0" xfId="0" applyFont="1" applyFill="1" applyBorder="1" applyAlignment="1"/>
    <xf numFmtId="38" fontId="0" fillId="0" borderId="0" xfId="0" applyFont="1" applyBorder="1" applyAlignment="1"/>
    <xf numFmtId="0" fontId="0" fillId="0" borderId="9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38" fontId="0" fillId="0" borderId="0" xfId="0" applyFon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left"/>
    </xf>
    <xf numFmtId="8" fontId="0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38" fontId="3" fillId="0" borderId="0" xfId="0" applyNumberFormat="1" applyFont="1" applyBorder="1"/>
    <xf numFmtId="38" fontId="1" fillId="0" borderId="0" xfId="0" applyFont="1" applyBorder="1" applyAlignment="1"/>
    <xf numFmtId="38" fontId="1" fillId="0" borderId="0" xfId="0" applyFont="1" applyBorder="1" applyAlignment="1">
      <alignment horizontal="right"/>
    </xf>
    <xf numFmtId="8" fontId="0" fillId="0" borderId="0" xfId="0" applyNumberFormat="1" applyFont="1" applyBorder="1" applyAlignment="1"/>
    <xf numFmtId="38" fontId="3" fillId="0" borderId="3" xfId="0" applyFont="1" applyBorder="1" applyAlignment="1">
      <alignment horizontal="center"/>
    </xf>
    <xf numFmtId="38" fontId="3" fillId="0" borderId="3" xfId="0" applyFont="1" applyBorder="1" applyAlignment="1"/>
    <xf numFmtId="38" fontId="3" fillId="0" borderId="3" xfId="0" applyNumberFormat="1" applyFont="1" applyBorder="1"/>
    <xf numFmtId="40" fontId="1" fillId="0" borderId="2" xfId="0" applyNumberFormat="1" applyFont="1" applyFill="1" applyBorder="1"/>
    <xf numFmtId="38" fontId="0" fillId="0" borderId="0" xfId="0" applyFont="1" applyFill="1" applyBorder="1" applyAlignment="1">
      <alignment horizontal="left"/>
    </xf>
    <xf numFmtId="38" fontId="3" fillId="0" borderId="9" xfId="0" applyFont="1" applyFill="1" applyBorder="1"/>
    <xf numFmtId="38" fontId="3" fillId="0" borderId="0" xfId="0" applyFont="1" applyFill="1" applyBorder="1" applyAlignment="1">
      <alignment horizontal="center"/>
    </xf>
    <xf numFmtId="38" fontId="2" fillId="0" borderId="0" xfId="0" applyFont="1" applyFill="1" applyBorder="1" applyAlignment="1">
      <alignment vertical="top" wrapText="1"/>
    </xf>
    <xf numFmtId="38" fontId="2" fillId="0" borderId="0" xfId="0" applyFont="1" applyFill="1" applyBorder="1" applyAlignment="1">
      <alignment horizontal="center" vertical="top"/>
    </xf>
    <xf numFmtId="38" fontId="3" fillId="0" borderId="0" xfId="0" applyFont="1" applyFill="1" applyBorder="1" applyAlignment="1"/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0" xfId="0" applyNumberFormat="1" applyFont="1"/>
    <xf numFmtId="40" fontId="4" fillId="0" borderId="0" xfId="0" applyNumberFormat="1" applyFont="1"/>
    <xf numFmtId="38" fontId="2" fillId="3" borderId="13" xfId="0" applyNumberFormat="1" applyFont="1" applyFill="1" applyBorder="1"/>
    <xf numFmtId="38" fontId="2" fillId="3" borderId="8" xfId="0" applyNumberFormat="1" applyFont="1" applyFill="1" applyBorder="1"/>
    <xf numFmtId="38" fontId="1" fillId="0" borderId="0" xfId="0" applyFont="1" applyFill="1" applyAlignment="1">
      <alignment horizontal="left"/>
    </xf>
    <xf numFmtId="38" fontId="2" fillId="0" borderId="0" xfId="0" applyFont="1"/>
    <xf numFmtId="0" fontId="1" fillId="0" borderId="0" xfId="0" applyNumberFormat="1" applyFont="1"/>
    <xf numFmtId="38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March 31, 2022</v>
          </cell>
        </row>
        <row r="12">
          <cell r="F12" t="str">
            <v>February 28,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zoomScaleNormal="100" zoomScaleSheetLayoutView="64" workbookViewId="0">
      <selection activeCell="N30" sqref="N30"/>
    </sheetView>
  </sheetViews>
  <sheetFormatPr defaultColWidth="8.85546875" defaultRowHeight="12.75" x14ac:dyDescent="0.2"/>
  <cols>
    <col min="1" max="1" width="7.140625" style="17" bestFit="1" customWidth="1"/>
    <col min="2" max="2" width="10.85546875" style="17" bestFit="1" customWidth="1"/>
    <col min="3" max="3" width="13.140625" style="17" bestFit="1" customWidth="1"/>
    <col min="4" max="4" width="11.5703125" style="91" bestFit="1" customWidth="1"/>
    <col min="5" max="5" width="48.7109375" style="17" customWidth="1"/>
    <col min="6" max="6" width="18" style="17" customWidth="1"/>
    <col min="7" max="7" width="23.140625" style="17" customWidth="1"/>
    <col min="8" max="8" width="31.140625" style="52" customWidth="1"/>
    <col min="9" max="9" width="10.85546875" style="91" customWidth="1"/>
    <col min="10" max="11" width="14.42578125" style="44" bestFit="1" customWidth="1"/>
    <col min="12" max="12" width="15.42578125" style="44" bestFit="1" customWidth="1"/>
    <col min="13" max="13" width="10.7109375" style="17" bestFit="1" customWidth="1"/>
    <col min="14" max="14" width="14.42578125" style="17" bestFit="1" customWidth="1"/>
    <col min="15" max="15" width="13.42578125" style="17" bestFit="1" customWidth="1"/>
    <col min="16" max="16384" width="8.85546875" style="17"/>
  </cols>
  <sheetData>
    <row r="1" spans="1:14" s="8" customFormat="1" x14ac:dyDescent="0.2">
      <c r="A1" s="82"/>
      <c r="B1" s="82"/>
      <c r="C1" s="82"/>
      <c r="D1" s="82"/>
      <c r="E1" s="82"/>
      <c r="F1" s="82" t="s">
        <v>17</v>
      </c>
      <c r="G1" s="82"/>
      <c r="H1" s="82"/>
      <c r="I1" s="82"/>
      <c r="J1" s="82"/>
      <c r="K1" s="82"/>
      <c r="L1" s="82"/>
    </row>
    <row r="2" spans="1:14" s="8" customFormat="1" x14ac:dyDescent="0.2">
      <c r="A2" s="82"/>
      <c r="B2" s="82"/>
      <c r="C2" s="82"/>
      <c r="D2" s="82"/>
      <c r="E2" s="82"/>
      <c r="F2" s="82" t="s">
        <v>16</v>
      </c>
      <c r="G2" s="82"/>
      <c r="H2" s="82"/>
      <c r="I2" s="82"/>
      <c r="J2" s="82"/>
      <c r="K2" s="82"/>
      <c r="L2" s="82"/>
    </row>
    <row r="3" spans="1:14" s="8" customFormat="1" x14ac:dyDescent="0.2">
      <c r="A3" s="82"/>
      <c r="B3" s="82"/>
      <c r="C3" s="82"/>
      <c r="D3" s="82"/>
      <c r="E3" s="82"/>
      <c r="F3" s="82" t="str">
        <f>[1]Template!$A$3</f>
        <v>CMAQ and RSTP/STBGP</v>
      </c>
      <c r="G3" s="82"/>
      <c r="H3" s="82"/>
      <c r="I3" s="82"/>
      <c r="J3" s="82"/>
      <c r="K3" s="82"/>
      <c r="L3" s="82"/>
    </row>
    <row r="4" spans="1:14" s="8" customFormat="1" x14ac:dyDescent="0.2">
      <c r="A4" s="82"/>
      <c r="B4" s="82"/>
      <c r="C4" s="82"/>
      <c r="D4" s="82"/>
      <c r="E4" s="82"/>
      <c r="F4" s="82" t="str">
        <f>[1]Template!$A$4</f>
        <v>March 31, 2022</v>
      </c>
      <c r="G4" s="82"/>
      <c r="H4" s="82"/>
      <c r="I4" s="82"/>
      <c r="J4" s="82"/>
      <c r="K4" s="82"/>
      <c r="L4" s="82"/>
    </row>
    <row r="5" spans="1:14" s="8" customFormat="1" x14ac:dyDescent="0.2">
      <c r="A5" s="7"/>
      <c r="D5" s="89"/>
      <c r="H5" s="49"/>
      <c r="I5" s="89"/>
      <c r="J5" s="36"/>
      <c r="K5" s="36"/>
      <c r="L5" s="36"/>
    </row>
    <row r="6" spans="1:14" s="8" customFormat="1" x14ac:dyDescent="0.2">
      <c r="A6" s="7"/>
      <c r="D6" s="89"/>
      <c r="H6" s="49"/>
      <c r="I6" s="89"/>
      <c r="J6" s="36"/>
      <c r="K6" s="36"/>
      <c r="L6" s="36"/>
    </row>
    <row r="7" spans="1:14" s="26" customFormat="1" x14ac:dyDescent="0.2">
      <c r="A7" s="24"/>
      <c r="B7" s="2"/>
      <c r="C7" s="2"/>
      <c r="D7" s="2"/>
      <c r="E7" s="25"/>
      <c r="F7" s="25"/>
      <c r="G7" s="2"/>
      <c r="H7" s="5"/>
      <c r="I7" s="5"/>
      <c r="J7" s="37"/>
      <c r="K7" s="83"/>
      <c r="L7" s="37"/>
    </row>
    <row r="8" spans="1:14" s="26" customFormat="1" x14ac:dyDescent="0.2">
      <c r="A8" s="75"/>
      <c r="B8" s="76"/>
      <c r="C8" s="76"/>
      <c r="D8" s="76" t="s">
        <v>0</v>
      </c>
      <c r="E8" s="77"/>
      <c r="F8" s="77"/>
      <c r="G8" s="76"/>
      <c r="H8" s="78"/>
      <c r="I8" s="78" t="s">
        <v>9</v>
      </c>
      <c r="J8" s="79"/>
      <c r="K8" s="88" t="s">
        <v>29</v>
      </c>
      <c r="L8" s="131" t="s">
        <v>28</v>
      </c>
    </row>
    <row r="9" spans="1:14" s="26" customFormat="1" x14ac:dyDescent="0.2">
      <c r="A9" s="27" t="s">
        <v>1</v>
      </c>
      <c r="B9" s="3" t="s">
        <v>2</v>
      </c>
      <c r="C9" s="3" t="s">
        <v>12</v>
      </c>
      <c r="D9" s="3" t="s">
        <v>3</v>
      </c>
      <c r="E9" s="3" t="s">
        <v>10</v>
      </c>
      <c r="F9" s="3"/>
      <c r="G9" s="3"/>
      <c r="H9" s="4"/>
      <c r="I9" s="4" t="s">
        <v>6</v>
      </c>
      <c r="J9" s="38" t="s">
        <v>7</v>
      </c>
      <c r="K9" s="38" t="s">
        <v>26</v>
      </c>
      <c r="L9" s="38" t="s">
        <v>27</v>
      </c>
    </row>
    <row r="10" spans="1:14" s="9" customFormat="1" x14ac:dyDescent="0.2">
      <c r="A10" s="16"/>
      <c r="B10" s="10"/>
      <c r="C10" s="10"/>
      <c r="D10" s="74"/>
      <c r="E10" s="10"/>
      <c r="F10" s="10"/>
      <c r="G10" s="10"/>
      <c r="H10" s="50"/>
      <c r="I10" s="94"/>
      <c r="J10" s="39"/>
      <c r="K10" s="39"/>
      <c r="L10" s="39"/>
    </row>
    <row r="11" spans="1:14" s="9" customFormat="1" x14ac:dyDescent="0.2">
      <c r="A11" s="19" t="s">
        <v>14</v>
      </c>
      <c r="B11" s="20">
        <v>6084</v>
      </c>
      <c r="C11" s="20"/>
      <c r="D11" s="74"/>
      <c r="E11" s="32" t="s">
        <v>17</v>
      </c>
      <c r="F11" s="10"/>
      <c r="G11" s="20"/>
      <c r="H11" s="11"/>
      <c r="I11" s="94"/>
      <c r="J11" s="39"/>
      <c r="K11" s="39"/>
      <c r="L11" s="39"/>
    </row>
    <row r="12" spans="1:14" s="9" customFormat="1" x14ac:dyDescent="0.2">
      <c r="A12" s="19"/>
      <c r="B12" s="20"/>
      <c r="C12" s="20"/>
      <c r="D12" s="74"/>
      <c r="E12" s="21"/>
      <c r="F12" s="10"/>
      <c r="G12" s="20"/>
      <c r="H12" s="11"/>
      <c r="I12" s="94"/>
      <c r="J12" s="39"/>
      <c r="K12" s="39"/>
      <c r="L12" s="39"/>
    </row>
    <row r="13" spans="1:14" s="9" customFormat="1" x14ac:dyDescent="0.2">
      <c r="A13" s="16"/>
      <c r="B13" s="20"/>
      <c r="C13" s="20"/>
      <c r="D13" s="74"/>
      <c r="E13" s="21" t="s">
        <v>18</v>
      </c>
      <c r="F13" s="54" t="str">
        <f>[1]Template!$F$12</f>
        <v>February 28, 2022</v>
      </c>
      <c r="G13" s="20"/>
      <c r="H13" s="11"/>
      <c r="I13" s="94"/>
      <c r="J13" s="39"/>
      <c r="K13" s="39"/>
      <c r="L13" s="39"/>
    </row>
    <row r="14" spans="1:14" s="9" customFormat="1" x14ac:dyDescent="0.2">
      <c r="A14" s="19"/>
      <c r="B14" s="22"/>
      <c r="C14" s="22"/>
      <c r="D14" s="74"/>
      <c r="E14" s="23" t="s">
        <v>8</v>
      </c>
      <c r="F14" s="21"/>
      <c r="G14" s="22"/>
      <c r="H14" s="51"/>
      <c r="I14" s="94"/>
      <c r="J14" s="39">
        <v>22542394.250000015</v>
      </c>
      <c r="K14" s="39">
        <v>72427300.020000011</v>
      </c>
      <c r="L14" s="80">
        <v>27942203.680283103</v>
      </c>
      <c r="N14" s="132"/>
    </row>
    <row r="15" spans="1:14" s="9" customFormat="1" x14ac:dyDescent="0.2">
      <c r="A15" s="16"/>
      <c r="B15" s="10"/>
      <c r="C15" s="10"/>
      <c r="D15" s="74"/>
      <c r="E15" s="10"/>
      <c r="F15" s="10"/>
      <c r="G15" s="10"/>
      <c r="H15" s="50"/>
      <c r="I15" s="94"/>
      <c r="J15" s="39"/>
      <c r="K15" s="39"/>
      <c r="L15" s="39"/>
    </row>
    <row r="16" spans="1:14" s="9" customFormat="1" x14ac:dyDescent="0.2">
      <c r="A16" s="16"/>
      <c r="B16" s="10"/>
      <c r="C16" s="10"/>
      <c r="D16" s="74"/>
      <c r="E16" s="21" t="s">
        <v>25</v>
      </c>
      <c r="F16" s="10"/>
      <c r="G16" s="10"/>
      <c r="H16" s="50"/>
      <c r="I16" s="95"/>
      <c r="J16" s="39"/>
      <c r="K16" s="39"/>
      <c r="L16" s="39"/>
    </row>
    <row r="17" spans="1:12" s="8" customFormat="1" ht="12.75" customHeight="1" x14ac:dyDescent="0.2">
      <c r="A17" s="28"/>
      <c r="B17" s="29"/>
      <c r="C17" s="29"/>
      <c r="D17" s="90"/>
      <c r="E17" s="8" t="s">
        <v>30</v>
      </c>
      <c r="F17" s="137"/>
      <c r="G17" s="138"/>
      <c r="H17" s="30"/>
      <c r="I17" s="139" t="s">
        <v>31</v>
      </c>
      <c r="J17" s="122"/>
      <c r="K17" s="40"/>
      <c r="L17" s="40">
        <v>-583425</v>
      </c>
    </row>
    <row r="18" spans="1:12" s="8" customFormat="1" ht="12.75" customHeight="1" x14ac:dyDescent="0.2">
      <c r="A18" s="28"/>
      <c r="B18" s="29"/>
      <c r="C18" s="29"/>
      <c r="D18" s="90"/>
      <c r="F18" s="21"/>
      <c r="G18" s="29"/>
      <c r="H18" s="30"/>
      <c r="I18" s="96"/>
      <c r="J18" s="122"/>
      <c r="K18" s="40"/>
      <c r="L18" s="40"/>
    </row>
    <row r="19" spans="1:12" s="8" customFormat="1" x14ac:dyDescent="0.2">
      <c r="A19" s="28"/>
      <c r="B19" s="29"/>
      <c r="C19" s="29"/>
      <c r="D19" s="90"/>
      <c r="E19" s="47"/>
      <c r="F19" s="21"/>
      <c r="G19" s="29"/>
      <c r="H19" s="30"/>
      <c r="I19" s="96"/>
      <c r="J19" s="40"/>
      <c r="K19" s="40"/>
      <c r="L19" s="40"/>
    </row>
    <row r="20" spans="1:12" s="9" customFormat="1" x14ac:dyDescent="0.2">
      <c r="A20" s="16"/>
      <c r="B20" s="6"/>
      <c r="C20" s="10"/>
      <c r="D20" s="74"/>
      <c r="E20" s="1" t="s">
        <v>19</v>
      </c>
      <c r="F20" s="66" t="s">
        <v>4</v>
      </c>
      <c r="G20" s="53" t="s">
        <v>5</v>
      </c>
      <c r="H20" s="53" t="s">
        <v>13</v>
      </c>
      <c r="I20" s="97"/>
      <c r="J20" s="41">
        <f>SUM(J14:J19)</f>
        <v>22542394.250000015</v>
      </c>
      <c r="K20" s="41">
        <f>SUM(K14:K19)</f>
        <v>72427300.020000011</v>
      </c>
      <c r="L20" s="41">
        <f>SUM(L14:L19)</f>
        <v>27358778.680283103</v>
      </c>
    </row>
    <row r="21" spans="1:12" s="9" customFormat="1" x14ac:dyDescent="0.2">
      <c r="A21" s="16"/>
      <c r="B21" s="10"/>
      <c r="C21" s="10"/>
      <c r="D21" s="74"/>
      <c r="E21" s="13"/>
      <c r="F21" s="15"/>
      <c r="G21" s="15"/>
      <c r="H21" s="14"/>
      <c r="I21" s="98"/>
      <c r="J21" s="39"/>
      <c r="K21" s="39"/>
      <c r="L21" s="39"/>
    </row>
    <row r="22" spans="1:12" s="9" customFormat="1" x14ac:dyDescent="0.2">
      <c r="A22" s="16"/>
      <c r="B22" s="10"/>
      <c r="C22" s="10"/>
      <c r="D22" s="74"/>
      <c r="E22" s="33" t="s">
        <v>20</v>
      </c>
      <c r="F22" s="15"/>
      <c r="G22" s="15"/>
      <c r="H22" s="13"/>
      <c r="I22" s="99"/>
      <c r="J22" s="39"/>
      <c r="K22" s="39"/>
      <c r="L22" s="39"/>
    </row>
    <row r="23" spans="1:12" s="9" customFormat="1" x14ac:dyDescent="0.2">
      <c r="A23" s="16"/>
      <c r="B23" s="10"/>
      <c r="C23" s="10"/>
      <c r="D23" s="74"/>
      <c r="E23" s="21"/>
      <c r="F23" s="15"/>
      <c r="G23" s="14"/>
      <c r="H23" s="105"/>
      <c r="I23" s="99"/>
      <c r="J23" s="39"/>
      <c r="K23" s="39"/>
      <c r="L23" s="39"/>
    </row>
    <row r="24" spans="1:12" s="9" customFormat="1" x14ac:dyDescent="0.2">
      <c r="A24" s="16"/>
      <c r="B24" s="10"/>
      <c r="C24" s="10"/>
      <c r="D24" s="74"/>
      <c r="E24" s="21" t="s">
        <v>15</v>
      </c>
      <c r="F24" s="15"/>
      <c r="G24" s="48"/>
      <c r="H24" s="69"/>
      <c r="I24" s="99"/>
      <c r="J24" s="42"/>
      <c r="K24" s="42"/>
      <c r="L24" s="42"/>
    </row>
    <row r="25" spans="1:12" s="87" customFormat="1" x14ac:dyDescent="0.2">
      <c r="A25" s="19"/>
      <c r="B25" s="20"/>
      <c r="C25" s="106"/>
      <c r="D25" s="111"/>
      <c r="E25" s="106"/>
      <c r="F25" s="109"/>
      <c r="G25" s="110"/>
      <c r="H25" s="108"/>
      <c r="I25" s="101"/>
      <c r="J25" s="42"/>
      <c r="K25" s="42"/>
      <c r="L25" s="42"/>
    </row>
    <row r="26" spans="1:12" s="87" customFormat="1" x14ac:dyDescent="0.2">
      <c r="A26" s="85" t="s">
        <v>14</v>
      </c>
      <c r="B26" s="86">
        <v>6084</v>
      </c>
      <c r="C26" s="106" t="s">
        <v>32</v>
      </c>
      <c r="D26" s="111" t="s">
        <v>33</v>
      </c>
      <c r="E26" s="136" t="s">
        <v>34</v>
      </c>
      <c r="F26" s="109" t="s">
        <v>35</v>
      </c>
      <c r="G26" s="110" t="s">
        <v>36</v>
      </c>
      <c r="H26" s="108" t="s">
        <v>37</v>
      </c>
      <c r="I26" s="101" t="s">
        <v>38</v>
      </c>
      <c r="J26" s="42"/>
      <c r="K26" s="42">
        <v>-1740000</v>
      </c>
      <c r="L26" s="42"/>
    </row>
    <row r="27" spans="1:12" s="87" customFormat="1" x14ac:dyDescent="0.2">
      <c r="A27" s="85" t="s">
        <v>14</v>
      </c>
      <c r="B27" s="86">
        <v>6084</v>
      </c>
      <c r="C27" s="106" t="s">
        <v>39</v>
      </c>
      <c r="D27" s="111" t="s">
        <v>40</v>
      </c>
      <c r="E27" s="106" t="s">
        <v>41</v>
      </c>
      <c r="F27" s="109" t="s">
        <v>42</v>
      </c>
      <c r="G27" s="110" t="s">
        <v>43</v>
      </c>
      <c r="H27" s="108" t="s">
        <v>44</v>
      </c>
      <c r="I27" s="101" t="s">
        <v>45</v>
      </c>
      <c r="J27" s="42"/>
      <c r="K27" s="42">
        <v>4895000</v>
      </c>
      <c r="L27" s="42"/>
    </row>
    <row r="28" spans="1:12" s="87" customFormat="1" x14ac:dyDescent="0.2">
      <c r="A28" s="85" t="s">
        <v>14</v>
      </c>
      <c r="B28" s="86">
        <v>6084</v>
      </c>
      <c r="C28" s="106" t="s">
        <v>46</v>
      </c>
      <c r="D28" s="111" t="s">
        <v>47</v>
      </c>
      <c r="E28" s="106" t="s">
        <v>48</v>
      </c>
      <c r="F28" s="109" t="s">
        <v>49</v>
      </c>
      <c r="G28" s="110" t="s">
        <v>50</v>
      </c>
      <c r="H28" s="108" t="s">
        <v>51</v>
      </c>
      <c r="I28" s="101" t="s">
        <v>52</v>
      </c>
      <c r="J28" s="42"/>
      <c r="K28" s="42">
        <v>-3270.86</v>
      </c>
      <c r="L28" s="42"/>
    </row>
    <row r="29" spans="1:12" s="87" customFormat="1" x14ac:dyDescent="0.2">
      <c r="A29" s="85" t="s">
        <v>14</v>
      </c>
      <c r="B29" s="86">
        <v>6084</v>
      </c>
      <c r="C29" s="106" t="s">
        <v>32</v>
      </c>
      <c r="D29" s="111" t="s">
        <v>53</v>
      </c>
      <c r="E29" s="106" t="s">
        <v>34</v>
      </c>
      <c r="F29" s="109" t="s">
        <v>54</v>
      </c>
      <c r="G29" s="110" t="s">
        <v>55</v>
      </c>
      <c r="H29" s="108" t="s">
        <v>56</v>
      </c>
      <c r="I29" s="101" t="s">
        <v>45</v>
      </c>
      <c r="J29" s="42"/>
      <c r="K29" s="42">
        <v>700000</v>
      </c>
      <c r="L29" s="42"/>
    </row>
    <row r="30" spans="1:12" s="87" customFormat="1" x14ac:dyDescent="0.2">
      <c r="A30" s="85" t="s">
        <v>14</v>
      </c>
      <c r="B30" s="86">
        <v>6084</v>
      </c>
      <c r="C30" s="106" t="s">
        <v>32</v>
      </c>
      <c r="D30" s="111" t="s">
        <v>57</v>
      </c>
      <c r="E30" s="106" t="s">
        <v>34</v>
      </c>
      <c r="F30" s="109" t="s">
        <v>58</v>
      </c>
      <c r="G30" s="110" t="s">
        <v>59</v>
      </c>
      <c r="H30" s="108" t="s">
        <v>60</v>
      </c>
      <c r="I30" s="101" t="s">
        <v>45</v>
      </c>
      <c r="J30" s="42"/>
      <c r="K30" s="42">
        <v>1800000</v>
      </c>
      <c r="L30" s="42"/>
    </row>
    <row r="31" spans="1:12" s="87" customFormat="1" x14ac:dyDescent="0.2">
      <c r="A31" s="85" t="s">
        <v>14</v>
      </c>
      <c r="B31" s="86">
        <v>6084</v>
      </c>
      <c r="C31" s="106" t="s">
        <v>32</v>
      </c>
      <c r="D31" s="111" t="s">
        <v>57</v>
      </c>
      <c r="E31" s="106" t="s">
        <v>34</v>
      </c>
      <c r="F31" s="109" t="s">
        <v>61</v>
      </c>
      <c r="G31" s="110" t="s">
        <v>62</v>
      </c>
      <c r="H31" s="108" t="s">
        <v>63</v>
      </c>
      <c r="I31" s="101" t="s">
        <v>45</v>
      </c>
      <c r="J31" s="42"/>
      <c r="K31" s="42">
        <v>991538</v>
      </c>
      <c r="L31" s="42"/>
    </row>
    <row r="32" spans="1:12" s="87" customFormat="1" x14ac:dyDescent="0.2">
      <c r="A32" s="85" t="s">
        <v>14</v>
      </c>
      <c r="B32" s="86">
        <v>6084</v>
      </c>
      <c r="C32" s="106" t="s">
        <v>64</v>
      </c>
      <c r="D32" s="111" t="s">
        <v>47</v>
      </c>
      <c r="E32" s="106" t="s">
        <v>65</v>
      </c>
      <c r="F32" s="109" t="s">
        <v>66</v>
      </c>
      <c r="G32" s="110" t="s">
        <v>67</v>
      </c>
      <c r="H32" s="108" t="s">
        <v>68</v>
      </c>
      <c r="I32" s="101" t="s">
        <v>69</v>
      </c>
      <c r="J32" s="42"/>
      <c r="K32" s="42"/>
      <c r="L32" s="42">
        <v>-56195.14</v>
      </c>
    </row>
    <row r="33" spans="1:12" s="87" customFormat="1" x14ac:dyDescent="0.2">
      <c r="A33" s="85" t="s">
        <v>14</v>
      </c>
      <c r="B33" s="86">
        <v>6084</v>
      </c>
      <c r="C33" s="106" t="s">
        <v>70</v>
      </c>
      <c r="D33" s="111" t="s">
        <v>47</v>
      </c>
      <c r="E33" s="106" t="s">
        <v>71</v>
      </c>
      <c r="F33" s="109" t="s">
        <v>72</v>
      </c>
      <c r="G33" s="110" t="s">
        <v>73</v>
      </c>
      <c r="H33" s="108" t="s">
        <v>74</v>
      </c>
      <c r="I33" s="101" t="s">
        <v>45</v>
      </c>
      <c r="J33" s="42"/>
      <c r="K33" s="42">
        <v>467000</v>
      </c>
      <c r="L33" s="42"/>
    </row>
    <row r="34" spans="1:12" s="87" customFormat="1" x14ac:dyDescent="0.2">
      <c r="A34" s="19" t="s">
        <v>14</v>
      </c>
      <c r="B34" s="20">
        <v>6084</v>
      </c>
      <c r="C34" s="106" t="s">
        <v>70</v>
      </c>
      <c r="D34" s="111" t="s">
        <v>47</v>
      </c>
      <c r="E34" s="106" t="s">
        <v>75</v>
      </c>
      <c r="F34" s="109" t="s">
        <v>76</v>
      </c>
      <c r="G34" s="110" t="s">
        <v>77</v>
      </c>
      <c r="H34" s="108" t="s">
        <v>78</v>
      </c>
      <c r="I34" s="101" t="s">
        <v>79</v>
      </c>
      <c r="J34" s="42">
        <v>-292105.59000000003</v>
      </c>
      <c r="K34" s="42"/>
      <c r="L34" s="42"/>
    </row>
    <row r="35" spans="1:12" s="87" customFormat="1" x14ac:dyDescent="0.2">
      <c r="A35" s="19" t="s">
        <v>14</v>
      </c>
      <c r="B35" s="20">
        <v>6084</v>
      </c>
      <c r="C35" s="106" t="s">
        <v>70</v>
      </c>
      <c r="D35" s="111" t="s">
        <v>80</v>
      </c>
      <c r="E35" s="106" t="s">
        <v>81</v>
      </c>
      <c r="F35" s="109" t="s">
        <v>82</v>
      </c>
      <c r="G35" s="110" t="s">
        <v>83</v>
      </c>
      <c r="H35" s="108" t="s">
        <v>84</v>
      </c>
      <c r="I35" s="101" t="s">
        <v>45</v>
      </c>
      <c r="J35" s="42"/>
      <c r="K35" s="42">
        <v>1593000</v>
      </c>
      <c r="L35" s="42"/>
    </row>
    <row r="36" spans="1:12" s="87" customFormat="1" x14ac:dyDescent="0.2">
      <c r="A36" s="19" t="s">
        <v>14</v>
      </c>
      <c r="B36" s="20">
        <v>6084</v>
      </c>
      <c r="C36" s="106" t="s">
        <v>85</v>
      </c>
      <c r="D36" s="111" t="s">
        <v>47</v>
      </c>
      <c r="E36" s="136" t="s">
        <v>86</v>
      </c>
      <c r="F36" s="109" t="s">
        <v>87</v>
      </c>
      <c r="G36" s="110" t="s">
        <v>88</v>
      </c>
      <c r="H36" s="108" t="s">
        <v>89</v>
      </c>
      <c r="I36" s="101" t="s">
        <v>90</v>
      </c>
      <c r="J36" s="42"/>
      <c r="K36" s="42"/>
      <c r="L36" s="42">
        <v>400000</v>
      </c>
    </row>
    <row r="37" spans="1:12" s="87" customFormat="1" x14ac:dyDescent="0.2">
      <c r="A37" s="85"/>
      <c r="B37" s="86"/>
      <c r="C37" s="123"/>
      <c r="D37" s="111"/>
      <c r="E37" s="106"/>
      <c r="F37" s="109"/>
      <c r="G37" s="110"/>
      <c r="H37" s="108"/>
      <c r="I37" s="101"/>
      <c r="J37" s="42"/>
      <c r="K37" s="42"/>
      <c r="L37" s="42"/>
    </row>
    <row r="38" spans="1:12" s="87" customFormat="1" x14ac:dyDescent="0.2">
      <c r="A38" s="85"/>
      <c r="B38" s="86"/>
      <c r="C38" s="106"/>
      <c r="D38" s="111"/>
      <c r="E38" s="106"/>
      <c r="F38" s="109"/>
      <c r="G38" s="110"/>
      <c r="H38" s="108"/>
      <c r="I38" s="101"/>
      <c r="J38" s="42"/>
      <c r="K38" s="42"/>
      <c r="L38" s="42"/>
    </row>
    <row r="39" spans="1:12" s="87" customFormat="1" x14ac:dyDescent="0.2">
      <c r="A39" s="85"/>
      <c r="B39" s="86"/>
      <c r="C39" s="106"/>
      <c r="D39" s="111"/>
      <c r="E39" s="106"/>
      <c r="F39" s="109"/>
      <c r="G39" s="110"/>
      <c r="H39" s="108"/>
      <c r="I39" s="101"/>
      <c r="J39" s="42"/>
      <c r="K39" s="42"/>
      <c r="L39" s="42"/>
    </row>
    <row r="40" spans="1:12" s="9" customFormat="1" ht="12" customHeight="1" x14ac:dyDescent="0.2">
      <c r="A40" s="16"/>
      <c r="B40" s="10"/>
      <c r="C40" s="10"/>
      <c r="D40" s="74"/>
      <c r="E40" s="34" t="s">
        <v>21</v>
      </c>
      <c r="F40" s="59"/>
      <c r="G40" s="12"/>
      <c r="H40" s="12"/>
      <c r="I40" s="100"/>
      <c r="J40" s="43">
        <f>SUM(J25:J39)</f>
        <v>-292105.59000000003</v>
      </c>
      <c r="K40" s="43">
        <f>SUM(K25:K39)</f>
        <v>8703267.1400000006</v>
      </c>
      <c r="L40" s="43">
        <f>SUM(L25:L39)</f>
        <v>343804.86</v>
      </c>
    </row>
    <row r="41" spans="1:12" s="9" customFormat="1" x14ac:dyDescent="0.2">
      <c r="A41" s="16"/>
      <c r="B41" s="10"/>
      <c r="C41" s="10"/>
      <c r="D41" s="74"/>
      <c r="E41" s="13"/>
      <c r="F41" s="15"/>
      <c r="G41" s="14"/>
      <c r="H41" s="14"/>
      <c r="I41" s="98"/>
      <c r="J41" s="39"/>
      <c r="K41" s="39"/>
      <c r="L41" s="39"/>
    </row>
    <row r="42" spans="1:12" s="9" customFormat="1" x14ac:dyDescent="0.2">
      <c r="A42" s="16"/>
      <c r="B42" s="20"/>
      <c r="C42" s="10"/>
      <c r="D42" s="74"/>
      <c r="E42" s="21" t="s">
        <v>11</v>
      </c>
      <c r="F42" s="15"/>
      <c r="G42" s="14"/>
      <c r="H42" s="14"/>
      <c r="I42" s="98"/>
      <c r="J42" s="39"/>
      <c r="K42" s="39"/>
      <c r="L42" s="39"/>
    </row>
    <row r="43" spans="1:12" s="87" customFormat="1" x14ac:dyDescent="0.2">
      <c r="A43" s="85"/>
      <c r="B43" s="86"/>
      <c r="C43" s="81"/>
      <c r="D43" s="93"/>
      <c r="E43" s="112"/>
      <c r="F43" s="67"/>
      <c r="G43" s="81"/>
      <c r="H43" s="70"/>
      <c r="I43" s="101"/>
      <c r="J43" s="42"/>
      <c r="K43" s="42"/>
      <c r="L43" s="42"/>
    </row>
    <row r="44" spans="1:12" s="87" customFormat="1" x14ac:dyDescent="0.2">
      <c r="A44" s="19" t="s">
        <v>14</v>
      </c>
      <c r="B44" s="20">
        <v>6084</v>
      </c>
      <c r="C44" s="81" t="s">
        <v>64</v>
      </c>
      <c r="D44" s="72" t="s">
        <v>91</v>
      </c>
      <c r="E44" s="71" t="s">
        <v>92</v>
      </c>
      <c r="F44" s="84" t="s">
        <v>93</v>
      </c>
      <c r="G44" s="81" t="s">
        <v>94</v>
      </c>
      <c r="H44" s="70" t="s">
        <v>95</v>
      </c>
      <c r="I44" s="101" t="s">
        <v>45</v>
      </c>
      <c r="J44" s="42"/>
      <c r="K44" s="42">
        <v>1987000</v>
      </c>
      <c r="L44" s="42"/>
    </row>
    <row r="45" spans="1:12" s="87" customFormat="1" x14ac:dyDescent="0.2">
      <c r="A45" s="19" t="s">
        <v>14</v>
      </c>
      <c r="B45" s="20">
        <v>6084</v>
      </c>
      <c r="C45" s="81" t="s">
        <v>96</v>
      </c>
      <c r="D45" s="72" t="s">
        <v>97</v>
      </c>
      <c r="E45" s="112" t="s">
        <v>98</v>
      </c>
      <c r="F45" s="84" t="s">
        <v>99</v>
      </c>
      <c r="G45" s="81" t="s">
        <v>100</v>
      </c>
      <c r="H45" s="70" t="s">
        <v>101</v>
      </c>
      <c r="I45" s="101" t="s">
        <v>45</v>
      </c>
      <c r="J45" s="42"/>
      <c r="K45" s="42">
        <v>1254000</v>
      </c>
      <c r="L45" s="42"/>
    </row>
    <row r="46" spans="1:12" s="9" customFormat="1" x14ac:dyDescent="0.2">
      <c r="A46" s="19"/>
      <c r="B46" s="20"/>
      <c r="C46" s="31"/>
      <c r="D46" s="72"/>
      <c r="E46" s="71"/>
      <c r="F46" s="67"/>
      <c r="G46" s="70"/>
      <c r="H46" s="73"/>
      <c r="I46" s="101"/>
      <c r="J46" s="39"/>
      <c r="K46" s="39"/>
      <c r="L46" s="39"/>
    </row>
    <row r="47" spans="1:12" s="9" customFormat="1" x14ac:dyDescent="0.2">
      <c r="A47" s="16"/>
      <c r="B47" s="10"/>
      <c r="C47" s="10"/>
      <c r="D47" s="74"/>
      <c r="E47" s="34" t="s">
        <v>22</v>
      </c>
      <c r="F47" s="59"/>
      <c r="G47" s="59"/>
      <c r="H47" s="12"/>
      <c r="I47" s="100"/>
      <c r="J47" s="43">
        <f>SUM(J43:J46)</f>
        <v>0</v>
      </c>
      <c r="K47" s="43">
        <f>SUM(K44:K46)</f>
        <v>3241000</v>
      </c>
      <c r="L47" s="43">
        <f>SUM(L44:L46)</f>
        <v>0</v>
      </c>
    </row>
    <row r="48" spans="1:12" s="9" customFormat="1" x14ac:dyDescent="0.2">
      <c r="A48" s="16"/>
      <c r="B48" s="10"/>
      <c r="C48" s="10"/>
      <c r="D48" s="74"/>
      <c r="E48" s="13"/>
      <c r="F48" s="13"/>
      <c r="G48" s="13"/>
      <c r="H48" s="13"/>
      <c r="I48" s="102"/>
      <c r="J48" s="63"/>
      <c r="K48" s="39"/>
      <c r="L48" s="39"/>
    </row>
    <row r="49" spans="1:14" s="9" customFormat="1" x14ac:dyDescent="0.2">
      <c r="A49" s="16"/>
      <c r="B49" s="10"/>
      <c r="C49" s="10"/>
      <c r="D49" s="74"/>
      <c r="E49" s="10"/>
      <c r="F49" s="10"/>
      <c r="G49" s="10"/>
      <c r="H49" s="58"/>
      <c r="I49" s="74"/>
      <c r="J49" s="64"/>
      <c r="K49" s="39"/>
      <c r="L49" s="39"/>
    </row>
    <row r="50" spans="1:14" s="9" customFormat="1" ht="30" customHeight="1" x14ac:dyDescent="0.2">
      <c r="A50" s="16"/>
      <c r="B50" s="10"/>
      <c r="C50" s="10"/>
      <c r="D50" s="74"/>
      <c r="E50" s="1" t="s">
        <v>23</v>
      </c>
      <c r="F50" s="55"/>
      <c r="G50" s="55"/>
      <c r="H50" s="60"/>
      <c r="I50" s="103"/>
      <c r="J50" s="65">
        <f>J47+J40</f>
        <v>-292105.59000000003</v>
      </c>
      <c r="K50" s="41">
        <f>K47+K40</f>
        <v>11944267.140000001</v>
      </c>
      <c r="L50" s="41">
        <f>L47+L40</f>
        <v>343804.86</v>
      </c>
    </row>
    <row r="51" spans="1:14" s="9" customFormat="1" x14ac:dyDescent="0.2">
      <c r="A51" s="16"/>
      <c r="B51" s="10"/>
      <c r="C51" s="10"/>
      <c r="D51" s="74"/>
      <c r="E51" s="10"/>
      <c r="F51" s="56"/>
      <c r="G51" s="10"/>
      <c r="H51" s="58"/>
      <c r="I51" s="74"/>
      <c r="J51" s="64"/>
      <c r="K51" s="39"/>
      <c r="L51" s="39"/>
    </row>
    <row r="52" spans="1:14" s="10" customFormat="1" ht="42" customHeight="1" x14ac:dyDescent="0.2">
      <c r="A52" s="16"/>
      <c r="D52" s="74"/>
      <c r="E52" s="35" t="s">
        <v>24</v>
      </c>
      <c r="F52" s="57" t="str">
        <f>F4</f>
        <v>March 31, 2022</v>
      </c>
      <c r="G52" s="61"/>
      <c r="H52" s="62"/>
      <c r="I52" s="104"/>
      <c r="J52" s="134">
        <f>-J50+J20</f>
        <v>22834499.840000015</v>
      </c>
      <c r="K52" s="135">
        <f>-K50+K20</f>
        <v>60483032.88000001</v>
      </c>
      <c r="L52" s="135">
        <f>-L50+L20</f>
        <v>27014973.820283104</v>
      </c>
    </row>
    <row r="53" spans="1:14" s="6" customFormat="1" ht="12.75" customHeight="1" x14ac:dyDescent="0.2">
      <c r="A53" s="124"/>
      <c r="D53" s="125"/>
      <c r="E53" s="126"/>
      <c r="F53" s="127"/>
      <c r="H53" s="128"/>
      <c r="I53" s="125"/>
      <c r="J53" s="129"/>
      <c r="K53" s="129"/>
      <c r="L53" s="130"/>
    </row>
    <row r="54" spans="1:14" s="10" customFormat="1" x14ac:dyDescent="0.2">
      <c r="A54" s="16"/>
      <c r="D54" s="74"/>
      <c r="E54" s="107"/>
      <c r="F54" s="58"/>
      <c r="G54" s="58"/>
      <c r="H54" s="58"/>
      <c r="I54" s="74"/>
      <c r="J54" s="115"/>
      <c r="K54" s="115"/>
      <c r="L54" s="39"/>
    </row>
    <row r="55" spans="1:14" s="10" customFormat="1" x14ac:dyDescent="0.2">
      <c r="A55" s="56"/>
      <c r="B55" s="56"/>
      <c r="C55" s="56"/>
      <c r="D55" s="119"/>
      <c r="E55" s="56"/>
      <c r="F55" s="120"/>
      <c r="G55" s="120"/>
      <c r="H55" s="120"/>
      <c r="I55" s="119"/>
      <c r="J55" s="121"/>
      <c r="K55" s="121"/>
      <c r="L55" s="121"/>
    </row>
    <row r="56" spans="1:14" x14ac:dyDescent="0.2">
      <c r="E56" s="47"/>
      <c r="F56" s="116"/>
      <c r="G56" s="116"/>
      <c r="H56" s="116"/>
      <c r="I56" s="117"/>
      <c r="J56" s="118"/>
      <c r="K56" s="118"/>
      <c r="L56" s="118"/>
      <c r="N56" s="133"/>
    </row>
    <row r="57" spans="1:14" x14ac:dyDescent="0.2">
      <c r="E57" s="18"/>
      <c r="F57" s="18"/>
      <c r="G57" s="18"/>
      <c r="H57" s="18"/>
      <c r="I57" s="114"/>
      <c r="J57" s="113"/>
      <c r="K57" s="113"/>
      <c r="L57" s="113"/>
    </row>
    <row r="58" spans="1:14" x14ac:dyDescent="0.2">
      <c r="I58" s="114"/>
      <c r="J58" s="46"/>
      <c r="K58" s="46"/>
      <c r="L58" s="46"/>
    </row>
    <row r="59" spans="1:14" x14ac:dyDescent="0.2">
      <c r="J59" s="68"/>
      <c r="K59" s="68"/>
      <c r="L59" s="68"/>
    </row>
    <row r="60" spans="1:14" x14ac:dyDescent="0.2">
      <c r="J60" s="46"/>
      <c r="K60" s="46"/>
      <c r="L60" s="46"/>
    </row>
    <row r="61" spans="1:14" x14ac:dyDescent="0.2">
      <c r="A61" s="18"/>
      <c r="B61" s="18"/>
      <c r="C61" s="18"/>
      <c r="D61" s="92"/>
      <c r="J61" s="68"/>
      <c r="K61" s="68"/>
      <c r="L61" s="68"/>
    </row>
    <row r="62" spans="1:14" x14ac:dyDescent="0.2">
      <c r="A62" s="18"/>
      <c r="B62" s="18"/>
      <c r="C62" s="18"/>
      <c r="D62" s="92"/>
      <c r="E62" s="18"/>
      <c r="F62" s="18"/>
      <c r="G62" s="18"/>
      <c r="H62" s="18"/>
      <c r="I62" s="92"/>
      <c r="J62" s="68"/>
      <c r="K62" s="68"/>
      <c r="L62" s="68"/>
    </row>
    <row r="63" spans="1:14" x14ac:dyDescent="0.2">
      <c r="E63" s="18"/>
      <c r="F63" s="18"/>
      <c r="G63" s="18"/>
      <c r="H63" s="18"/>
      <c r="I63" s="92"/>
      <c r="J63" s="68"/>
      <c r="K63" s="68"/>
      <c r="L63" s="68"/>
    </row>
    <row r="64" spans="1:14" x14ac:dyDescent="0.2">
      <c r="J64" s="45"/>
      <c r="K64" s="45"/>
      <c r="L64" s="45"/>
    </row>
    <row r="65" spans="10:12" x14ac:dyDescent="0.2">
      <c r="J65" s="45"/>
      <c r="K65" s="45"/>
      <c r="L65" s="45"/>
    </row>
    <row r="66" spans="10:12" x14ac:dyDescent="0.2">
      <c r="J66" s="45"/>
      <c r="K66" s="45"/>
      <c r="L66" s="45"/>
    </row>
    <row r="67" spans="10:12" x14ac:dyDescent="0.2">
      <c r="J67" s="45"/>
      <c r="K67" s="45"/>
      <c r="L67" s="45"/>
    </row>
    <row r="68" spans="10:12" x14ac:dyDescent="0.2">
      <c r="J68" s="45"/>
      <c r="K68" s="45"/>
      <c r="L68" s="45"/>
    </row>
  </sheetData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MTC</vt:lpstr>
      <vt:lpstr>MTC!Print_Area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2020-10-12T18:44:29Z</cp:lastPrinted>
  <dcterms:created xsi:type="dcterms:W3CDTF">2004-07-28T16:25:05Z</dcterms:created>
  <dcterms:modified xsi:type="dcterms:W3CDTF">2022-04-07T19:32:52Z</dcterms:modified>
</cp:coreProperties>
</file>