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uly 2022\monthly activity reports\"/>
    </mc:Choice>
  </mc:AlternateContent>
  <xr:revisionPtr revIDLastSave="0" documentId="13_ncr:1_{109BE371-02BD-4185-B3EE-7014283E66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3" l="1"/>
  <c r="J22" i="3"/>
  <c r="L22" i="3"/>
  <c r="L39" i="3" l="1"/>
  <c r="K39" i="3"/>
  <c r="J39" i="3"/>
  <c r="K46" i="3"/>
  <c r="K49" i="3" l="1"/>
  <c r="K22" i="3" l="1"/>
  <c r="K51" i="3" s="1"/>
  <c r="F3" i="3" l="1"/>
  <c r="L46" i="3" l="1"/>
  <c r="J46" i="3"/>
  <c r="J49" i="3" s="1"/>
  <c r="L51" i="3" l="1"/>
  <c r="J51" i="3"/>
  <c r="F4" i="3" l="1"/>
  <c r="F51" i="3" s="1"/>
  <c r="F13" i="3" l="1"/>
</calcChain>
</file>

<file path=xl/sharedStrings.xml><?xml version="1.0" encoding="utf-8"?>
<sst xmlns="http://schemas.openxmlformats.org/spreadsheetml/2006/main" count="105" uniqueCount="76">
  <si>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</si>
  <si>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</si>
  <si>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</si>
  <si>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</si>
  <si>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</si>
  <si>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</si>
  <si>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</si>
  <si>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</si>
  <si>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</si>
  <si>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</si>
  <si>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</si>
  <si>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</si>
  <si>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</si>
  <si>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</si>
  <si>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</si>
  <si>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</si>
  <si>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</si>
  <si>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</si>
  <si>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</si>
  <si>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</si>
  <si>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</si>
  <si>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</si>
  <si>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</si>
  <si>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</si>
  <si>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</si>
  <si>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</si>
  <si>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</si>
  <si>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</si>
  <si>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STBGP</t>
  </si>
  <si>
    <t>RSTP /</t>
  </si>
  <si>
    <t>Alameda</t>
  </si>
  <si>
    <t>07/25/2022</t>
  </si>
  <si>
    <t>ALAMEDA</t>
  </si>
  <si>
    <t>ATPL-5933(143)</t>
  </si>
  <si>
    <t>IN CASTRO VALLEY: ON ANITA AVENUE BETWEEN CASTRO VALLEY BLVD. AND SOMERSET AVENUE</t>
  </si>
  <si>
    <t xml:space="preserve">CONSTRUCT SIDE WALKS,CURBS, GUTTERS, DRIVEWAYS, PEDESTRIAN RAMPS AND IMPROVE </t>
  </si>
  <si>
    <t>Y240</t>
  </si>
  <si>
    <t>FREMONT</t>
  </si>
  <si>
    <t>STPL-5322(061)</t>
  </si>
  <si>
    <t>FREMONT BLVD. AND WALNUT AVE. INTERSECTION</t>
  </si>
  <si>
    <t>CONNECT TO EXISTING ELEVATED/SEPARATED CLASS IV BIKEWAYS AND SIDEWALKS</t>
  </si>
  <si>
    <t>STPL-5322(063)</t>
  </si>
  <si>
    <t>FREMONT BLVD. / GRIMMER AND FREMONT BLVD./EUGENE</t>
  </si>
  <si>
    <t>CONSTRUCT PROTECTED INTERSECTIONS</t>
  </si>
  <si>
    <t>Various</t>
  </si>
  <si>
    <t>07/18/2022</t>
  </si>
  <si>
    <t>MET TRANS COMM</t>
  </si>
  <si>
    <t>STPLNI-6084(285)</t>
  </si>
  <si>
    <t>BAY AREA</t>
  </si>
  <si>
    <t xml:space="preserve">REGIONAL: REGIONAL PLANNING ACTIVITIES AND PLANNING, PROGRAMMING AND MONITORING </t>
  </si>
  <si>
    <t>Y230</t>
  </si>
  <si>
    <t>Contra Costa</t>
  </si>
  <si>
    <t>BRENTWOOD</t>
  </si>
  <si>
    <t>STPL-5300(013)</t>
  </si>
  <si>
    <t>LONE TREE WAY FROM 200' WEST OF MEDALLION DRIVE TO ANDERSON LANE; LONE TREE WAY FROM VIRGINIA DRIVE TO BRENTWOOD BLVD</t>
  </si>
  <si>
    <t xml:space="preserve">PAVEMENT REHABILITATION AND PREVENTATIVE MAINTENANCE. TREATMENTS WILL INCLUDE </t>
  </si>
  <si>
    <t>M230</t>
  </si>
  <si>
    <t>Sonoma</t>
  </si>
  <si>
    <t>ROHNERT PARK</t>
  </si>
  <si>
    <t>STPL-5379(025)</t>
  </si>
  <si>
    <t xml:space="preserve">COLEMAN CREEK PATH @ SNYDER LANE, HINEBAUGH CREEK PATH @ COUNTRY CLUB DRIVE, HINEBAUGH CREEK PATH @ STATE FARM DRIVE, HINEBAUGH </t>
  </si>
  <si>
    <t xml:space="preserve">IMPROVEMENTS INCLUDE BUT ARE NOT LIMITED TO: ENHANCED STREET CROSSINGS WITH </t>
  </si>
  <si>
    <t>June 28, 2022 LOU agreement between MCLTC and MTC</t>
  </si>
  <si>
    <t>Y400</t>
  </si>
  <si>
    <t>Y400/Y240</t>
  </si>
  <si>
    <t>July 13, 2022 LOU agreement between RCTC and MTC</t>
  </si>
  <si>
    <t>MTC and OCTA entered into a loan agreement on 7/15/2022, allowing MTC to borrow up to $2,552,525 of STBG Flex funds from OCTA. This loan has not been entered onto the monthly report because the "up to"</t>
  </si>
  <si>
    <t xml:space="preserve">loan amount is pending. The loan will be entered on to the report once MTC's current Flex balance is exceeded. </t>
  </si>
  <si>
    <t>July 20, 2022 LOU agreement between Kern COG and MTC</t>
  </si>
  <si>
    <t>July 28, 2022 LOU agreement between LAMTA and MTC</t>
  </si>
  <si>
    <t xml:space="preserve">Various </t>
  </si>
  <si>
    <t>07/13/2022</t>
  </si>
  <si>
    <t xml:space="preserve">Metropolitan Transportation Commission </t>
  </si>
  <si>
    <t>FTASTCML-6084(283)</t>
  </si>
  <si>
    <t>FTA Grant No: CA-2020-232-02</t>
  </si>
  <si>
    <t xml:space="preserve">FTA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</si>
</sst>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2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40" fontId="1" fillId="0" borderId="2" xfId="0" applyNumberFormat="1" applyFont="1" applyFill="1" applyBorder="1"/>
    <xf numFmtId="38" fontId="0" fillId="0" borderId="0" xfId="0" applyFont="1" applyFill="1" applyBorder="1" applyAlignment="1">
      <alignment horizontal="left"/>
    </xf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4" fillId="0" borderId="0" xfId="0" applyNumberFormat="1" applyFont="1"/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1" fillId="0" borderId="0" xfId="0" applyFont="1" applyAlignment="1">
      <alignment horizontal="left"/>
    </xf>
    <xf numFmtId="38" fontId="0" fillId="0" borderId="0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July 31, 2022</v>
          </cell>
        </row>
        <row r="12">
          <cell r="F12" t="str">
            <v>June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Normal="100" zoomScaleSheetLayoutView="64" workbookViewId="0">
      <selection activeCell="N18" sqref="N18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10.85546875" style="91" customWidth="1"/>
    <col min="10" max="11" width="14.42578125" style="44" bestFit="1" customWidth="1"/>
    <col min="12" max="12" width="15.42578125" style="44" bestFit="1" customWidth="1"/>
    <col min="13" max="13" width="10.7109375" style="17" bestFit="1" customWidth="1"/>
    <col min="14" max="14" width="14.42578125" style="17" bestFit="1" customWidth="1"/>
    <col min="15" max="15" width="13.42578125" style="17" bestFit="1" customWidth="1"/>
    <col min="16" max="16384" width="8.85546875" style="17"/>
  </cols>
  <sheetData>
    <row r="1" spans="1:14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4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4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4" s="8" customFormat="1" x14ac:dyDescent="0.2">
      <c r="A4" s="82"/>
      <c r="B4" s="82"/>
      <c r="C4" s="82"/>
      <c r="D4" s="82"/>
      <c r="E4" s="82"/>
      <c r="F4" s="82" t="str">
        <f>[1]Template!$A$4</f>
        <v>July 31, 2022</v>
      </c>
      <c r="G4" s="82"/>
      <c r="H4" s="82"/>
      <c r="I4" s="82"/>
      <c r="J4" s="82"/>
      <c r="K4" s="82"/>
      <c r="L4" s="82"/>
    </row>
    <row r="5" spans="1:14" s="8" customFormat="1" x14ac:dyDescent="0.2">
      <c r="A5" s="7"/>
      <c r="D5" s="89"/>
      <c r="H5" s="49"/>
      <c r="I5" s="89"/>
      <c r="J5" s="36"/>
      <c r="K5" s="36"/>
      <c r="L5" s="36"/>
    </row>
    <row r="6" spans="1:14" s="8" customFormat="1" x14ac:dyDescent="0.2">
      <c r="A6" s="7"/>
      <c r="D6" s="89"/>
      <c r="H6" s="49"/>
      <c r="I6" s="89"/>
      <c r="J6" s="36"/>
      <c r="K6" s="36"/>
      <c r="L6" s="36"/>
    </row>
    <row r="7" spans="1:14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4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29</v>
      </c>
      <c r="L8" s="131" t="s">
        <v>28</v>
      </c>
    </row>
    <row r="9" spans="1:14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4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4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4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4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June 30, 2022</v>
      </c>
      <c r="G13" s="20"/>
      <c r="H13" s="11"/>
      <c r="I13" s="94"/>
      <c r="J13" s="39"/>
      <c r="K13" s="39"/>
      <c r="L13" s="39"/>
    </row>
    <row r="14" spans="1:14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10137438.770000014</v>
      </c>
      <c r="K14" s="39">
        <v>50880504.320000008</v>
      </c>
      <c r="L14" s="80">
        <v>22070328.330283105</v>
      </c>
      <c r="N14" s="132"/>
    </row>
    <row r="15" spans="1:14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4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2" s="8" customFormat="1" ht="12.75" customHeight="1" x14ac:dyDescent="0.2">
      <c r="A17" s="28"/>
      <c r="B17" s="29"/>
      <c r="C17" s="29"/>
      <c r="D17" s="90"/>
      <c r="E17" t="s">
        <v>62</v>
      </c>
      <c r="F17" s="136"/>
      <c r="G17" s="137"/>
      <c r="H17" s="30"/>
      <c r="I17" s="138" t="s">
        <v>63</v>
      </c>
      <c r="J17" s="40">
        <v>1540782</v>
      </c>
      <c r="K17" s="40"/>
      <c r="L17" s="40"/>
    </row>
    <row r="18" spans="1:12" s="8" customFormat="1" ht="12.75" customHeight="1" x14ac:dyDescent="0.2">
      <c r="A18" s="28"/>
      <c r="B18" s="29"/>
      <c r="C18" s="29"/>
      <c r="D18" s="90"/>
      <c r="E18" t="s">
        <v>65</v>
      </c>
      <c r="F18" s="21"/>
      <c r="G18" s="29"/>
      <c r="H18" s="30"/>
      <c r="I18" s="96" t="s">
        <v>64</v>
      </c>
      <c r="J18" s="40">
        <v>3500000</v>
      </c>
      <c r="K18" s="40"/>
      <c r="L18" s="40">
        <v>25287745</v>
      </c>
    </row>
    <row r="19" spans="1:12" s="8" customFormat="1" ht="12.75" customHeight="1" x14ac:dyDescent="0.2">
      <c r="A19" s="28"/>
      <c r="B19" s="29"/>
      <c r="C19" s="29"/>
      <c r="D19" s="90"/>
      <c r="E19" t="s">
        <v>68</v>
      </c>
      <c r="F19" s="21"/>
      <c r="G19" s="29"/>
      <c r="H19" s="30"/>
      <c r="I19" s="96" t="s">
        <v>36</v>
      </c>
      <c r="J19" s="122"/>
      <c r="K19" s="40"/>
      <c r="L19" s="40">
        <v>4671254</v>
      </c>
    </row>
    <row r="20" spans="1:12" s="8" customFormat="1" ht="12.75" customHeight="1" x14ac:dyDescent="0.2">
      <c r="A20" s="28"/>
      <c r="B20" s="29"/>
      <c r="C20" s="29"/>
      <c r="D20" s="90"/>
      <c r="E20" t="s">
        <v>69</v>
      </c>
      <c r="F20" s="21"/>
      <c r="G20" s="29"/>
      <c r="H20" s="30"/>
      <c r="I20" s="96" t="s">
        <v>36</v>
      </c>
      <c r="J20" s="122"/>
      <c r="K20" s="40"/>
      <c r="L20" s="40">
        <v>6000000</v>
      </c>
    </row>
    <row r="21" spans="1:12" s="8" customFormat="1" x14ac:dyDescent="0.2">
      <c r="A21" s="28"/>
      <c r="B21" s="29"/>
      <c r="C21" s="29"/>
      <c r="D21" s="90"/>
      <c r="E21" s="47"/>
      <c r="F21" s="21"/>
      <c r="G21" s="29"/>
      <c r="H21" s="30"/>
      <c r="I21" s="96"/>
      <c r="J21" s="40"/>
      <c r="K21" s="40"/>
      <c r="L21" s="40"/>
    </row>
    <row r="22" spans="1:12" s="9" customFormat="1" x14ac:dyDescent="0.2">
      <c r="A22" s="16"/>
      <c r="B22" s="6"/>
      <c r="C22" s="10"/>
      <c r="D22" s="74"/>
      <c r="E22" s="1" t="s">
        <v>19</v>
      </c>
      <c r="F22" s="66" t="s">
        <v>4</v>
      </c>
      <c r="G22" s="53" t="s">
        <v>5</v>
      </c>
      <c r="H22" s="53" t="s">
        <v>13</v>
      </c>
      <c r="I22" s="97"/>
      <c r="J22" s="41">
        <f>SUM(J14:J21)</f>
        <v>15178220.770000014</v>
      </c>
      <c r="K22" s="41">
        <f>SUM(K14:K21)</f>
        <v>50880504.320000008</v>
      </c>
      <c r="L22" s="41">
        <f>SUM(L14:L21)</f>
        <v>58029327.330283105</v>
      </c>
    </row>
    <row r="23" spans="1:12" s="9" customFormat="1" x14ac:dyDescent="0.2">
      <c r="A23" s="16"/>
      <c r="B23" s="10"/>
      <c r="C23" s="10"/>
      <c r="D23" s="74"/>
      <c r="E23" s="13"/>
      <c r="F23" s="15"/>
      <c r="G23" s="15"/>
      <c r="H23" s="14"/>
      <c r="I23" s="98"/>
      <c r="J23" s="39"/>
      <c r="K23" s="39"/>
      <c r="L23" s="39"/>
    </row>
    <row r="24" spans="1:12" s="9" customFormat="1" x14ac:dyDescent="0.2">
      <c r="A24" s="16"/>
      <c r="B24" s="10"/>
      <c r="C24" s="10"/>
      <c r="D24" s="74"/>
      <c r="E24" s="33" t="s">
        <v>20</v>
      </c>
      <c r="F24" s="15"/>
      <c r="G24" s="15"/>
      <c r="H24" s="13"/>
      <c r="I24" s="99"/>
      <c r="J24" s="39"/>
      <c r="K24" s="39"/>
      <c r="L24" s="39"/>
    </row>
    <row r="25" spans="1:12" s="9" customFormat="1" x14ac:dyDescent="0.2">
      <c r="A25" s="16"/>
      <c r="B25" s="10"/>
      <c r="C25" s="10"/>
      <c r="D25" s="74"/>
      <c r="E25" s="21"/>
      <c r="F25" s="15"/>
      <c r="G25" s="14"/>
      <c r="H25" s="105"/>
      <c r="I25" s="99"/>
      <c r="J25" s="39"/>
      <c r="K25" s="39"/>
      <c r="L25" s="39"/>
    </row>
    <row r="26" spans="1:12" s="9" customFormat="1" x14ac:dyDescent="0.2">
      <c r="A26" s="16"/>
      <c r="B26" s="10"/>
      <c r="C26" s="10"/>
      <c r="D26" s="74"/>
      <c r="E26" s="21" t="s">
        <v>15</v>
      </c>
      <c r="F26" s="15"/>
      <c r="G26" s="48"/>
      <c r="H26" s="69"/>
      <c r="I26" s="99"/>
      <c r="J26" s="42"/>
      <c r="K26" s="42"/>
      <c r="L26" s="42"/>
    </row>
    <row r="27" spans="1:12" s="87" customFormat="1" x14ac:dyDescent="0.2">
      <c r="A27" s="19"/>
      <c r="B27" s="20"/>
      <c r="C27" s="106"/>
      <c r="D27" s="111"/>
      <c r="E27" s="106"/>
      <c r="F27" s="109"/>
      <c r="G27" s="110"/>
      <c r="H27" s="108"/>
      <c r="I27" s="101"/>
      <c r="J27" s="42"/>
      <c r="K27" s="42"/>
      <c r="L27" s="42"/>
    </row>
    <row r="28" spans="1:12" s="87" customFormat="1" x14ac:dyDescent="0.2">
      <c r="A28" s="19" t="s">
        <v>14</v>
      </c>
      <c r="B28" s="20">
        <v>6084</v>
      </c>
      <c r="C28" s="106" t="s">
        <v>30</v>
      </c>
      <c r="D28" s="111" t="s">
        <v>31</v>
      </c>
      <c r="E28" s="140" t="s">
        <v>32</v>
      </c>
      <c r="F28" s="109" t="s">
        <v>33</v>
      </c>
      <c r="G28" s="110" t="s">
        <v>34</v>
      </c>
      <c r="H28" s="108" t="s">
        <v>35</v>
      </c>
      <c r="I28" s="101" t="s">
        <v>36</v>
      </c>
      <c r="J28" s="42"/>
      <c r="K28" s="42"/>
      <c r="L28" s="42">
        <v>2000000</v>
      </c>
    </row>
    <row r="29" spans="1:12" s="87" customFormat="1" x14ac:dyDescent="0.2">
      <c r="A29" s="19" t="s">
        <v>14</v>
      </c>
      <c r="B29" s="20">
        <v>6084</v>
      </c>
      <c r="C29" s="106" t="s">
        <v>30</v>
      </c>
      <c r="D29" s="111" t="s">
        <v>31</v>
      </c>
      <c r="E29" s="106" t="s">
        <v>37</v>
      </c>
      <c r="F29" s="109" t="s">
        <v>38</v>
      </c>
      <c r="G29" s="110" t="s">
        <v>39</v>
      </c>
      <c r="H29" s="108" t="s">
        <v>40</v>
      </c>
      <c r="I29" s="101" t="s">
        <v>36</v>
      </c>
      <c r="J29" s="42"/>
      <c r="K29" s="42"/>
      <c r="L29" s="42">
        <v>1271000</v>
      </c>
    </row>
    <row r="30" spans="1:12" s="87" customFormat="1" x14ac:dyDescent="0.2">
      <c r="A30" s="19" t="s">
        <v>14</v>
      </c>
      <c r="B30" s="20">
        <v>6084</v>
      </c>
      <c r="C30" s="106" t="s">
        <v>30</v>
      </c>
      <c r="D30" s="111" t="s">
        <v>31</v>
      </c>
      <c r="E30" s="106" t="s">
        <v>37</v>
      </c>
      <c r="F30" s="109" t="s">
        <v>41</v>
      </c>
      <c r="G30" s="110" t="s">
        <v>42</v>
      </c>
      <c r="H30" s="108" t="s">
        <v>43</v>
      </c>
      <c r="I30" s="101" t="s">
        <v>36</v>
      </c>
      <c r="J30" s="42"/>
      <c r="K30" s="139"/>
      <c r="L30" s="42">
        <v>1415000</v>
      </c>
    </row>
    <row r="31" spans="1:12" s="87" customFormat="1" x14ac:dyDescent="0.2">
      <c r="A31" s="19" t="s">
        <v>14</v>
      </c>
      <c r="B31" s="20">
        <v>6084</v>
      </c>
      <c r="C31" s="106" t="s">
        <v>44</v>
      </c>
      <c r="D31" s="111" t="s">
        <v>45</v>
      </c>
      <c r="E31" s="106" t="s">
        <v>46</v>
      </c>
      <c r="F31" s="109" t="s">
        <v>47</v>
      </c>
      <c r="G31" s="110" t="s">
        <v>48</v>
      </c>
      <c r="H31" s="108" t="s">
        <v>49</v>
      </c>
      <c r="I31" s="101" t="s">
        <v>50</v>
      </c>
      <c r="J31" s="42"/>
      <c r="K31" s="42">
        <v>49500000</v>
      </c>
      <c r="L31" s="42"/>
    </row>
    <row r="32" spans="1:12" s="87" customFormat="1" x14ac:dyDescent="0.2">
      <c r="A32" s="19" t="s">
        <v>14</v>
      </c>
      <c r="B32" s="20">
        <v>6084</v>
      </c>
      <c r="C32" s="106" t="s">
        <v>51</v>
      </c>
      <c r="D32" s="111" t="s">
        <v>31</v>
      </c>
      <c r="E32" s="106" t="s">
        <v>52</v>
      </c>
      <c r="F32" s="109" t="s">
        <v>53</v>
      </c>
      <c r="G32" s="110" t="s">
        <v>54</v>
      </c>
      <c r="H32" s="108" t="s">
        <v>55</v>
      </c>
      <c r="I32" s="101" t="s">
        <v>56</v>
      </c>
      <c r="J32" s="42"/>
      <c r="K32" s="42">
        <v>20000</v>
      </c>
      <c r="L32" s="42"/>
    </row>
    <row r="33" spans="1:12" s="87" customFormat="1" x14ac:dyDescent="0.2">
      <c r="A33" s="19" t="s">
        <v>14</v>
      </c>
      <c r="B33" s="20">
        <v>6084</v>
      </c>
      <c r="C33" s="106" t="s">
        <v>51</v>
      </c>
      <c r="D33" s="111" t="s">
        <v>31</v>
      </c>
      <c r="E33" s="106" t="s">
        <v>52</v>
      </c>
      <c r="F33" s="109" t="s">
        <v>53</v>
      </c>
      <c r="G33" s="110" t="s">
        <v>54</v>
      </c>
      <c r="H33" s="108" t="s">
        <v>55</v>
      </c>
      <c r="I33" s="101" t="s">
        <v>50</v>
      </c>
      <c r="J33" s="42"/>
      <c r="K33" s="42">
        <v>608000</v>
      </c>
      <c r="L33" s="42"/>
    </row>
    <row r="34" spans="1:12" s="87" customFormat="1" x14ac:dyDescent="0.2">
      <c r="A34" s="19" t="s">
        <v>14</v>
      </c>
      <c r="B34" s="20">
        <v>6084</v>
      </c>
      <c r="C34" s="106" t="s">
        <v>57</v>
      </c>
      <c r="D34" s="111" t="s">
        <v>31</v>
      </c>
      <c r="E34" s="106" t="s">
        <v>58</v>
      </c>
      <c r="F34" s="109" t="s">
        <v>59</v>
      </c>
      <c r="G34" s="110" t="s">
        <v>60</v>
      </c>
      <c r="H34" s="108" t="s">
        <v>61</v>
      </c>
      <c r="I34" s="101" t="s">
        <v>36</v>
      </c>
      <c r="J34" s="42"/>
      <c r="K34" s="42"/>
      <c r="L34" s="42">
        <v>522000</v>
      </c>
    </row>
    <row r="35" spans="1:12" s="87" customFormat="1" x14ac:dyDescent="0.2">
      <c r="A35" s="19"/>
      <c r="B35" s="20"/>
      <c r="C35" s="106"/>
      <c r="D35" s="111"/>
      <c r="E35" s="106"/>
      <c r="F35" s="109"/>
      <c r="G35" s="110"/>
      <c r="H35" s="108"/>
      <c r="I35" s="101"/>
      <c r="J35" s="42"/>
      <c r="K35" s="42"/>
      <c r="L35" s="42"/>
    </row>
    <row r="36" spans="1:12" s="87" customFormat="1" x14ac:dyDescent="0.2">
      <c r="A36" s="85"/>
      <c r="B36" s="86"/>
      <c r="C36" s="123"/>
      <c r="D36" s="111"/>
      <c r="E36" s="106"/>
      <c r="F36" s="109"/>
      <c r="G36" s="110"/>
      <c r="H36" s="108"/>
      <c r="I36" s="101"/>
      <c r="J36" s="42"/>
      <c r="K36" s="42"/>
      <c r="L36" s="42"/>
    </row>
    <row r="37" spans="1:12" s="87" customFormat="1" x14ac:dyDescent="0.2">
      <c r="A37" s="85"/>
      <c r="B37" s="86"/>
      <c r="C37" s="106"/>
      <c r="D37" s="111"/>
      <c r="E37" s="106"/>
      <c r="F37" s="109"/>
      <c r="G37" s="110"/>
      <c r="H37" s="108"/>
      <c r="I37" s="101"/>
      <c r="J37" s="42"/>
      <c r="K37" s="42"/>
      <c r="L37" s="42"/>
    </row>
    <row r="38" spans="1:12" s="87" customFormat="1" x14ac:dyDescent="0.2">
      <c r="A38" s="85"/>
      <c r="B38" s="86"/>
      <c r="C38" s="106"/>
      <c r="D38" s="111"/>
      <c r="E38" s="106"/>
      <c r="F38" s="109"/>
      <c r="G38" s="110"/>
      <c r="H38" s="108"/>
      <c r="I38" s="101"/>
      <c r="J38" s="42"/>
      <c r="K38" s="42"/>
      <c r="L38" s="42"/>
    </row>
    <row r="39" spans="1:12" s="9" customFormat="1" ht="12" customHeight="1" x14ac:dyDescent="0.2">
      <c r="A39" s="16"/>
      <c r="B39" s="10"/>
      <c r="C39" s="10"/>
      <c r="D39" s="74"/>
      <c r="E39" s="34" t="s">
        <v>21</v>
      </c>
      <c r="F39" s="59"/>
      <c r="G39" s="12"/>
      <c r="H39" s="12"/>
      <c r="I39" s="100"/>
      <c r="J39" s="43">
        <f>SUM(J27:J38)</f>
        <v>0</v>
      </c>
      <c r="K39" s="43">
        <f>SUM(K27:K38)</f>
        <v>50128000</v>
      </c>
      <c r="L39" s="43">
        <f>SUM(L27:L38)</f>
        <v>5208000</v>
      </c>
    </row>
    <row r="40" spans="1:12" s="9" customFormat="1" x14ac:dyDescent="0.2">
      <c r="A40" s="16"/>
      <c r="B40" s="10"/>
      <c r="C40" s="10"/>
      <c r="D40" s="74"/>
      <c r="E40" s="13"/>
      <c r="F40" s="15"/>
      <c r="G40" s="14"/>
      <c r="H40" s="14"/>
      <c r="I40" s="98"/>
      <c r="J40" s="39"/>
      <c r="K40" s="39"/>
      <c r="L40" s="39"/>
    </row>
    <row r="41" spans="1:12" s="9" customFormat="1" x14ac:dyDescent="0.2">
      <c r="A41" s="16"/>
      <c r="B41" s="20"/>
      <c r="C41" s="10"/>
      <c r="D41" s="74"/>
      <c r="E41" s="21" t="s">
        <v>11</v>
      </c>
      <c r="F41" s="15"/>
      <c r="G41" s="14"/>
      <c r="H41" s="14"/>
      <c r="I41" s="98"/>
      <c r="J41" s="39"/>
      <c r="K41" s="39"/>
      <c r="L41" s="39"/>
    </row>
    <row r="42" spans="1:12" s="87" customFormat="1" x14ac:dyDescent="0.2">
      <c r="A42" s="85"/>
      <c r="B42" s="86"/>
      <c r="C42" s="81"/>
      <c r="D42" s="93"/>
      <c r="E42" s="112"/>
      <c r="F42" s="67"/>
      <c r="G42" s="81"/>
      <c r="H42" s="70"/>
      <c r="I42" s="101"/>
      <c r="J42" s="42"/>
      <c r="K42" s="42"/>
      <c r="L42" s="42"/>
    </row>
    <row r="43" spans="1:12" s="87" customFormat="1" x14ac:dyDescent="0.2">
      <c r="A43" s="19" t="s">
        <v>14</v>
      </c>
      <c r="B43" s="20">
        <v>6084</v>
      </c>
      <c r="C43" s="81" t="s">
        <v>70</v>
      </c>
      <c r="D43" s="72" t="s">
        <v>71</v>
      </c>
      <c r="E43" s="71" t="s">
        <v>72</v>
      </c>
      <c r="F43" s="84" t="s">
        <v>73</v>
      </c>
      <c r="G43" s="81" t="s">
        <v>74</v>
      </c>
      <c r="H43" s="70" t="s">
        <v>75</v>
      </c>
      <c r="I43" s="101" t="s">
        <v>64</v>
      </c>
      <c r="J43" s="42">
        <v>15000000</v>
      </c>
      <c r="K43" s="42"/>
      <c r="L43" s="42">
        <v>15000000</v>
      </c>
    </row>
    <row r="44" spans="1:12" s="87" customFormat="1" x14ac:dyDescent="0.2">
      <c r="A44" s="19"/>
      <c r="B44" s="20"/>
      <c r="C44" s="81"/>
      <c r="D44" s="72"/>
      <c r="E44" s="71"/>
      <c r="F44" s="84"/>
      <c r="G44" s="81"/>
      <c r="H44" s="70"/>
      <c r="I44" s="101"/>
      <c r="J44" s="42"/>
      <c r="K44" s="42"/>
      <c r="L44" s="42"/>
    </row>
    <row r="45" spans="1:12" s="9" customFormat="1" x14ac:dyDescent="0.2">
      <c r="A45" s="19"/>
      <c r="B45" s="20"/>
      <c r="C45" s="31"/>
      <c r="D45" s="72"/>
      <c r="E45" s="71"/>
      <c r="F45" s="67"/>
      <c r="G45" s="70"/>
      <c r="H45" s="73"/>
      <c r="I45" s="101"/>
      <c r="J45" s="39"/>
      <c r="K45" s="39"/>
      <c r="L45" s="39"/>
    </row>
    <row r="46" spans="1:12" s="9" customFormat="1" x14ac:dyDescent="0.2">
      <c r="A46" s="16"/>
      <c r="B46" s="10"/>
      <c r="C46" s="10"/>
      <c r="D46" s="74"/>
      <c r="E46" s="34" t="s">
        <v>22</v>
      </c>
      <c r="F46" s="59"/>
      <c r="G46" s="59"/>
      <c r="H46" s="12"/>
      <c r="I46" s="100"/>
      <c r="J46" s="43">
        <f>SUM(J42:J45)</f>
        <v>15000000</v>
      </c>
      <c r="K46" s="43">
        <f>SUM(K43:K45)</f>
        <v>0</v>
      </c>
      <c r="L46" s="43">
        <f>SUM(L43:L45)</f>
        <v>15000000</v>
      </c>
    </row>
    <row r="47" spans="1:12" s="9" customFormat="1" x14ac:dyDescent="0.2">
      <c r="A47" s="16"/>
      <c r="B47" s="10"/>
      <c r="C47" s="10"/>
      <c r="D47" s="74"/>
      <c r="E47" s="13"/>
      <c r="F47" s="13"/>
      <c r="G47" s="13"/>
      <c r="H47" s="13"/>
      <c r="I47" s="102"/>
      <c r="J47" s="63"/>
      <c r="K47" s="39"/>
      <c r="L47" s="39"/>
    </row>
    <row r="48" spans="1:12" s="9" customFormat="1" x14ac:dyDescent="0.2">
      <c r="A48" s="16"/>
      <c r="B48" s="10"/>
      <c r="C48" s="10"/>
      <c r="D48" s="74"/>
      <c r="E48" s="10"/>
      <c r="F48" s="10"/>
      <c r="G48" s="10"/>
      <c r="H48" s="58"/>
      <c r="I48" s="74"/>
      <c r="J48" s="64"/>
      <c r="K48" s="39"/>
      <c r="L48" s="39"/>
    </row>
    <row r="49" spans="1:14" s="9" customFormat="1" ht="30" customHeight="1" x14ac:dyDescent="0.2">
      <c r="A49" s="16"/>
      <c r="B49" s="10"/>
      <c r="C49" s="10"/>
      <c r="D49" s="74"/>
      <c r="E49" s="1" t="s">
        <v>23</v>
      </c>
      <c r="F49" s="55"/>
      <c r="G49" s="55"/>
      <c r="H49" s="60"/>
      <c r="I49" s="103"/>
      <c r="J49" s="65">
        <f>J46+J39</f>
        <v>15000000</v>
      </c>
      <c r="K49" s="41">
        <f>K46+K39</f>
        <v>50128000</v>
      </c>
      <c r="L49" s="41">
        <f>L46+L39</f>
        <v>20208000</v>
      </c>
    </row>
    <row r="50" spans="1:14" s="9" customFormat="1" x14ac:dyDescent="0.2">
      <c r="A50" s="16"/>
      <c r="B50" s="10"/>
      <c r="C50" s="10"/>
      <c r="D50" s="74"/>
      <c r="E50" s="10"/>
      <c r="F50" s="56"/>
      <c r="G50" s="10"/>
      <c r="H50" s="58"/>
      <c r="I50" s="74"/>
      <c r="J50" s="64"/>
      <c r="K50" s="39"/>
      <c r="L50" s="39"/>
    </row>
    <row r="51" spans="1:14" s="10" customFormat="1" ht="42" customHeight="1" x14ac:dyDescent="0.2">
      <c r="A51" s="16"/>
      <c r="D51" s="74"/>
      <c r="E51" s="35" t="s">
        <v>24</v>
      </c>
      <c r="F51" s="57" t="str">
        <f>F4</f>
        <v>July 31, 2022</v>
      </c>
      <c r="G51" s="61"/>
      <c r="H51" s="62"/>
      <c r="I51" s="104"/>
      <c r="J51" s="134">
        <f>-J49+J22</f>
        <v>178220.77000001445</v>
      </c>
      <c r="K51" s="135">
        <f>-K49+K22</f>
        <v>752504.32000000775</v>
      </c>
      <c r="L51" s="135">
        <f>-L49+L22</f>
        <v>37821327.330283105</v>
      </c>
    </row>
    <row r="52" spans="1:14" s="6" customFormat="1" ht="12.75" customHeight="1" x14ac:dyDescent="0.2">
      <c r="A52" s="124"/>
      <c r="D52" s="125"/>
      <c r="E52" s="126"/>
      <c r="F52" s="127"/>
      <c r="H52" s="128"/>
      <c r="I52" s="125"/>
      <c r="J52" s="129"/>
      <c r="K52" s="129"/>
      <c r="L52" s="130"/>
    </row>
    <row r="53" spans="1:14" s="6" customFormat="1" ht="12.75" customHeight="1" x14ac:dyDescent="0.2">
      <c r="A53" s="124"/>
      <c r="D53" s="125"/>
      <c r="E53" s="141" t="s">
        <v>66</v>
      </c>
      <c r="F53" s="127"/>
      <c r="H53" s="128"/>
      <c r="I53" s="125"/>
      <c r="J53" s="129"/>
      <c r="K53" s="129"/>
      <c r="L53" s="130"/>
    </row>
    <row r="54" spans="1:14" s="10" customFormat="1" x14ac:dyDescent="0.2">
      <c r="A54" s="16"/>
      <c r="D54" s="74"/>
      <c r="E54" s="107" t="s">
        <v>67</v>
      </c>
      <c r="F54" s="58"/>
      <c r="G54" s="58"/>
      <c r="H54" s="58"/>
      <c r="I54" s="74"/>
      <c r="J54" s="115"/>
      <c r="K54" s="115"/>
      <c r="L54" s="39"/>
    </row>
    <row r="55" spans="1:14" s="10" customFormat="1" x14ac:dyDescent="0.2">
      <c r="A55" s="56"/>
      <c r="B55" s="56"/>
      <c r="C55" s="56"/>
      <c r="D55" s="119"/>
      <c r="E55" s="56"/>
      <c r="F55" s="120"/>
      <c r="G55" s="120"/>
      <c r="H55" s="120"/>
      <c r="I55" s="119"/>
      <c r="J55" s="121"/>
      <c r="K55" s="121"/>
      <c r="L55" s="121"/>
    </row>
    <row r="56" spans="1:14" x14ac:dyDescent="0.2">
      <c r="E56" s="47"/>
      <c r="F56" s="116"/>
      <c r="G56" s="116"/>
      <c r="H56" s="116"/>
      <c r="I56" s="117"/>
      <c r="J56" s="118"/>
      <c r="K56" s="118"/>
      <c r="L56" s="118"/>
      <c r="N56" s="133"/>
    </row>
    <row r="57" spans="1:14" x14ac:dyDescent="0.2">
      <c r="E57" s="18"/>
      <c r="F57" s="18"/>
      <c r="G57" s="18"/>
      <c r="H57" s="18"/>
      <c r="I57" s="114"/>
      <c r="J57" s="113"/>
      <c r="K57" s="113"/>
      <c r="L57" s="113"/>
    </row>
    <row r="58" spans="1:14" x14ac:dyDescent="0.2">
      <c r="I58" s="114"/>
      <c r="J58" s="46"/>
      <c r="K58" s="46"/>
      <c r="L58" s="46"/>
    </row>
    <row r="59" spans="1:14" x14ac:dyDescent="0.2">
      <c r="J59" s="68"/>
      <c r="K59" s="68"/>
      <c r="L59" s="68"/>
    </row>
    <row r="60" spans="1:14" x14ac:dyDescent="0.2">
      <c r="J60" s="46"/>
      <c r="K60" s="46"/>
      <c r="L60" s="46"/>
    </row>
    <row r="61" spans="1:14" x14ac:dyDescent="0.2">
      <c r="A61" s="18"/>
      <c r="B61" s="18"/>
      <c r="C61" s="18"/>
      <c r="D61" s="92"/>
      <c r="J61" s="68"/>
      <c r="K61" s="68"/>
      <c r="L61" s="68"/>
    </row>
    <row r="62" spans="1:14" x14ac:dyDescent="0.2">
      <c r="A62" s="18"/>
      <c r="B62" s="18"/>
      <c r="C62" s="18"/>
      <c r="D62" s="92"/>
      <c r="E62" s="18"/>
      <c r="F62" s="18"/>
      <c r="G62" s="18"/>
      <c r="H62" s="18"/>
      <c r="I62" s="92"/>
      <c r="J62" s="68"/>
      <c r="K62" s="68"/>
      <c r="L62" s="68"/>
    </row>
    <row r="63" spans="1:14" x14ac:dyDescent="0.2">
      <c r="E63" s="18"/>
      <c r="F63" s="18"/>
      <c r="G63" s="18"/>
      <c r="H63" s="18"/>
      <c r="I63" s="92"/>
      <c r="J63" s="68"/>
      <c r="K63" s="68"/>
      <c r="L63" s="68"/>
    </row>
    <row r="64" spans="1:14" x14ac:dyDescent="0.2">
      <c r="J64" s="45"/>
      <c r="K64" s="45"/>
      <c r="L64" s="45"/>
    </row>
    <row r="65" spans="10:12" x14ac:dyDescent="0.2">
      <c r="J65" s="45"/>
      <c r="K65" s="45"/>
      <c r="L65" s="45"/>
    </row>
    <row r="66" spans="10:12" x14ac:dyDescent="0.2">
      <c r="J66" s="45"/>
      <c r="K66" s="45"/>
      <c r="L66" s="45"/>
    </row>
    <row r="67" spans="10:12" x14ac:dyDescent="0.2">
      <c r="J67" s="45"/>
      <c r="K67" s="45"/>
      <c r="L67" s="45"/>
    </row>
    <row r="68" spans="10:12" x14ac:dyDescent="0.2">
      <c r="J68" s="45"/>
      <c r="K68" s="45"/>
      <c r="L68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2022-08-03T19:03:39Z</dcterms:modified>
</cp:coreProperties>
</file>