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December 2021\monthly activity reports\"/>
    </mc:Choice>
  </mc:AlternateContent>
  <xr:revisionPtr revIDLastSave="0" documentId="13_ncr:1_{F8533135-1A9C-4EE2-AEBF-A6ECC56D8427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SACOG" sheetId="1" r:id="rId1"/>
  </sheets>
  <externalReferences>
    <externalReference r:id="rId2"/>
  </externalReferences>
  <definedNames>
    <definedName name="_xlnm._FilterDatabase" localSheetId="0" hidden="1">SACOG!#REF!</definedName>
    <definedName name="_xlnm.Print_Area" localSheetId="0">SACOG!$A$1:$L$50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1" l="1"/>
  <c r="J36" i="1"/>
  <c r="F3" i="1" l="1"/>
  <c r="L23" i="1" l="1"/>
  <c r="K23" i="1"/>
  <c r="J23" i="1"/>
  <c r="L36" i="1" l="1"/>
  <c r="J43" i="1" l="1"/>
  <c r="J46" i="1" s="1"/>
  <c r="J48" i="1" s="1"/>
  <c r="L43" i="1" l="1"/>
  <c r="L46" i="1" s="1"/>
  <c r="L48" i="1" s="1"/>
  <c r="K43" i="1" l="1"/>
  <c r="K46" i="1" s="1"/>
  <c r="K48" i="1" s="1"/>
  <c r="F4" i="1" l="1"/>
  <c r="F48" i="1" s="1"/>
  <c r="F12" i="1" l="1"/>
</calcChain>
</file>

<file path=xl/sharedStrings.xml><?xml version="1.0" encoding="utf-8"?>
<sst xmlns="http://schemas.openxmlformats.org/spreadsheetml/2006/main" count="87" uniqueCount="65">
  <si>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</si>
  <si>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</si>
  <si>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</si>
  <si>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</si>
  <si>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</si>
  <si>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</si>
  <si>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</si>
  <si>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</si>
  <si>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</si>
  <si>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</si>
  <si>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</si>
  <si>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</si>
  <si>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</si>
  <si>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</si>
  <si>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</si>
  <si>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</si>
  <si>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03</t>
  </si>
  <si>
    <t>6085</t>
  </si>
  <si>
    <t>Sacramento Area Council of Governments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</si>
  <si>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</si>
  <si>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</si>
  <si>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</si>
  <si>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</si>
  <si>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</si>
  <si>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</si>
  <si>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</si>
  <si>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</si>
  <si>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</si>
  <si>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</si>
  <si>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</si>
  <si>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</si>
  <si>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RSTP /</t>
  </si>
  <si>
    <t>STBGP</t>
  </si>
  <si>
    <t>FFY 2021-2022 Estimated (Advanced) CMAQ Apportionments as of 12/13/2021</t>
  </si>
  <si>
    <t>FFY 2021-2022 Estimated (Advanced) STBGP Urban Apportionments as of 12/9/2021</t>
  </si>
  <si>
    <t>FFY 2021-2022 Estimated (Advanced) STBGP Flex Apportionments as of 12/9/2021</t>
  </si>
  <si>
    <t>Placer</t>
  </si>
  <si>
    <t>12/01/2021</t>
  </si>
  <si>
    <t>AUBURN</t>
  </si>
  <si>
    <t>CML-5077(017)</t>
  </si>
  <si>
    <t>AUBURN MULTI MODAL STATION</t>
  </si>
  <si>
    <t>MULTI MODAL PLATFORM EXTENSION</t>
  </si>
  <si>
    <t>L40E</t>
  </si>
  <si>
    <t>12/21/2021</t>
  </si>
  <si>
    <t>PLACER</t>
  </si>
  <si>
    <t>STPL-5919(139)</t>
  </si>
  <si>
    <t>ON FORESTHILL ROAD (PM 3.65 TO 4.15)</t>
  </si>
  <si>
    <t>RECONSTRUCT ROADWAY (TC)</t>
  </si>
  <si>
    <t>Z23E</t>
  </si>
  <si>
    <t>Sacramento</t>
  </si>
  <si>
    <t>12/23/2021</t>
  </si>
  <si>
    <t>CALTRANS</t>
  </si>
  <si>
    <t>CMLN-6203(061)</t>
  </si>
  <si>
    <t>I-5 JUST NORTH OF SUTTERVILLE ROAD TO YOLO COUNTY LINE</t>
  </si>
  <si>
    <t xml:space="preserve">CONSTRUCT IMPROVEMENTS CONSISTING OF MANAGED LANES IN EACH DIRECTION, AUXILIARY </t>
  </si>
  <si>
    <t>Z230</t>
  </si>
  <si>
    <t>Z40E</t>
  </si>
  <si>
    <t>12/08/2021</t>
  </si>
  <si>
    <t>SACRAMENTO</t>
  </si>
  <si>
    <t>HSIPL-5924(235)</t>
  </si>
  <si>
    <t>FLORIN RD BETWEEN FRANKLIN BLVD AND POWER INN RD (EXCLUDING THE SEGMENT AT THE SR-99 INTERCHANGE).</t>
  </si>
  <si>
    <t xml:space="preserve">INSTALL BICYCLE LANES,  UPGRADE TRAFFIC SIGNALS TO ACCOMMODATE BICYCLES AT ALL </t>
  </si>
  <si>
    <t>Z40E/Z0E3/
Y400/Y003</t>
  </si>
  <si>
    <t>Z23E/Y230</t>
  </si>
  <si>
    <t>Z24E/Y240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</si>
</sst>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/d/yyyy;@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1" fillId="0" borderId="0"/>
  </cellStyleXfs>
  <cellXfs count="141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7" xfId="0" applyNumberFormat="1" applyFont="1" applyFill="1" applyBorder="1" applyAlignment="1" applyProtection="1"/>
    <xf numFmtId="38" fontId="3" fillId="0" borderId="7" xfId="0" applyNumberFormat="1" applyFont="1" applyBorder="1"/>
    <xf numFmtId="38" fontId="3" fillId="0" borderId="8" xfId="0" applyNumberFormat="1" applyFont="1" applyBorder="1"/>
    <xf numFmtId="0" fontId="3" fillId="0" borderId="0" xfId="1" applyNumberFormat="1" applyFont="1" applyFill="1" applyBorder="1" applyAlignment="1" applyProtection="1">
      <alignment horizontal="left"/>
    </xf>
    <xf numFmtId="38" fontId="3" fillId="0" borderId="8" xfId="0" applyNumberFormat="1" applyFont="1" applyFill="1" applyBorder="1"/>
    <xf numFmtId="38" fontId="3" fillId="0" borderId="0" xfId="0" applyFont="1" applyFill="1"/>
    <xf numFmtId="0" fontId="3" fillId="0" borderId="1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0" borderId="6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3" xfId="0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5" fillId="0" borderId="0" xfId="0" applyFont="1"/>
    <xf numFmtId="38" fontId="2" fillId="0" borderId="0" xfId="0" applyFont="1" applyAlignment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0" fillId="0" borderId="0" xfId="0" applyFont="1" applyFill="1" applyBorder="1"/>
    <xf numFmtId="38" fontId="2" fillId="3" borderId="13" xfId="1" applyNumberFormat="1" applyFont="1" applyFill="1" applyBorder="1" applyAlignment="1" applyProtection="1">
      <alignment horizontal="right"/>
    </xf>
    <xf numFmtId="0" fontId="0" fillId="0" borderId="8" xfId="0" applyNumberFormat="1" applyFont="1" applyFill="1" applyBorder="1" applyAlignment="1" applyProtection="1">
      <alignment wrapText="1"/>
    </xf>
    <xf numFmtId="0" fontId="0" fillId="0" borderId="0" xfId="1" applyNumberFormat="1" applyFont="1" applyFill="1" applyBorder="1" applyAlignment="1" applyProtection="1">
      <alignment horizontal="left"/>
    </xf>
    <xf numFmtId="38" fontId="3" fillId="0" borderId="0" xfId="0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38" fontId="3" fillId="0" borderId="3" xfId="0" applyFont="1" applyBorder="1" applyAlignment="1">
      <alignment horizontal="center"/>
    </xf>
    <xf numFmtId="38" fontId="3" fillId="0" borderId="0" xfId="0" applyFont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8" xfId="0" applyFont="1" applyFill="1" applyBorder="1" applyAlignment="1">
      <alignment horizontal="center"/>
    </xf>
    <xf numFmtId="38" fontId="3" fillId="0" borderId="2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40" fontId="3" fillId="0" borderId="0" xfId="0" applyNumberFormat="1" applyFont="1"/>
    <xf numFmtId="38" fontId="0" fillId="0" borderId="0" xfId="0" applyFont="1" applyFill="1" applyAlignment="1"/>
    <xf numFmtId="38" fontId="1" fillId="0" borderId="0" xfId="0" applyFont="1" applyFill="1" applyAlignment="1"/>
    <xf numFmtId="38" fontId="3" fillId="0" borderId="0" xfId="0" applyFont="1" applyFill="1" applyAlignment="1">
      <alignment horizontal="center"/>
    </xf>
    <xf numFmtId="38" fontId="0" fillId="0" borderId="0" xfId="0" applyFont="1" applyFill="1" applyBorder="1" applyAlignment="1"/>
    <xf numFmtId="49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/>
    <xf numFmtId="0" fontId="0" fillId="0" borderId="8" xfId="0" applyNumberFormat="1" applyFont="1" applyFill="1" applyBorder="1" applyAlignment="1" applyProtection="1"/>
    <xf numFmtId="38" fontId="0" fillId="0" borderId="0" xfId="0" applyFont="1" applyBorder="1"/>
    <xf numFmtId="0" fontId="0" fillId="0" borderId="0" xfId="0" applyNumberFormat="1" applyFont="1" applyFill="1" applyBorder="1" applyAlignment="1" applyProtection="1">
      <alignment horizontal="center"/>
    </xf>
    <xf numFmtId="164" fontId="0" fillId="0" borderId="0" xfId="0" quotePrefix="1" applyNumberFormat="1" applyFont="1" applyBorder="1" applyAlignment="1">
      <alignment horizontal="center"/>
    </xf>
    <xf numFmtId="0" fontId="0" fillId="0" borderId="11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>
      <alignment horizontal="center"/>
    </xf>
    <xf numFmtId="38" fontId="1" fillId="0" borderId="0" xfId="0" applyFont="1" applyFill="1" applyAlignment="1">
      <alignment horizontal="right"/>
    </xf>
    <xf numFmtId="38" fontId="3" fillId="0" borderId="0" xfId="0" applyFont="1" applyFill="1" applyAlignment="1">
      <alignment horizontal="right"/>
    </xf>
    <xf numFmtId="40" fontId="3" fillId="0" borderId="0" xfId="0" applyNumberFormat="1" applyFont="1" applyFill="1"/>
    <xf numFmtId="8" fontId="0" fillId="0" borderId="0" xfId="0" applyNumberFormat="1" applyFont="1" applyFill="1" applyBorder="1" applyAlignment="1"/>
    <xf numFmtId="8" fontId="3" fillId="0" borderId="0" xfId="0" applyNumberFormat="1" applyFont="1" applyFill="1"/>
    <xf numFmtId="38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0" fillId="0" borderId="8" xfId="0" applyFont="1" applyFill="1" applyBorder="1" applyAlignment="1">
      <alignment horizontal="center"/>
    </xf>
    <xf numFmtId="38" fontId="3" fillId="0" borderId="4" xfId="0" applyFont="1" applyBorder="1" applyAlignment="1">
      <alignment horizontal="center"/>
    </xf>
    <xf numFmtId="38" fontId="0" fillId="0" borderId="0" xfId="0" applyFont="1" applyFill="1" applyBorder="1" applyAlignment="1">
      <alignment horizontal="center"/>
    </xf>
    <xf numFmtId="38" fontId="1" fillId="0" borderId="0" xfId="0" applyFont="1" applyFill="1" applyAlignment="1">
      <alignment horizontal="center"/>
    </xf>
    <xf numFmtId="0" fontId="0" fillId="0" borderId="8" xfId="0" applyNumberFormat="1" applyFont="1" applyFill="1" applyBorder="1" applyAlignment="1" applyProtection="1">
      <alignment horizontal="left"/>
    </xf>
    <xf numFmtId="38" fontId="0" fillId="0" borderId="0" xfId="0" applyFont="1" applyFill="1"/>
    <xf numFmtId="38" fontId="0" fillId="0" borderId="2" xfId="0" applyNumberFormat="1" applyFont="1" applyFill="1" applyBorder="1"/>
    <xf numFmtId="38" fontId="0" fillId="0" borderId="2" xfId="0" applyFont="1" applyFill="1" applyBorder="1" applyAlignment="1">
      <alignment horizontal="center"/>
    </xf>
    <xf numFmtId="38" fontId="0" fillId="0" borderId="8" xfId="0" applyFont="1" applyFill="1" applyBorder="1" applyAlignment="1">
      <alignment horizontal="left"/>
    </xf>
    <xf numFmtId="0" fontId="0" fillId="0" borderId="8" xfId="0" applyNumberFormat="1" applyFont="1" applyFill="1" applyBorder="1" applyAlignment="1" applyProtection="1">
      <alignment horizontal="left" wrapText="1"/>
    </xf>
    <xf numFmtId="38" fontId="2" fillId="0" borderId="0" xfId="0" applyFont="1" applyBorder="1"/>
    <xf numFmtId="38" fontId="2" fillId="0" borderId="0" xfId="0" applyFont="1" applyBorder="1" applyAlignment="1"/>
    <xf numFmtId="38" fontId="2" fillId="0" borderId="0" xfId="0" applyFont="1" applyBorder="1" applyAlignment="1">
      <alignment horizontal="center" wrapText="1"/>
    </xf>
    <xf numFmtId="38" fontId="3" fillId="0" borderId="13" xfId="0" applyFont="1" applyBorder="1"/>
    <xf numFmtId="49" fontId="0" fillId="0" borderId="0" xfId="0" quotePrefix="1" applyNumberFormat="1" applyFont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0" fillId="0" borderId="2" xfId="0" applyBorder="1" applyAlignment="1">
      <alignment horizontal="center"/>
    </xf>
    <xf numFmtId="38" fontId="1" fillId="0" borderId="0" xfId="0" applyFont="1"/>
    <xf numFmtId="38" fontId="3" fillId="0" borderId="11" xfId="0" applyFont="1" applyFill="1" applyBorder="1"/>
    <xf numFmtId="38" fontId="3" fillId="0" borderId="0" xfId="0" applyFont="1" applyFill="1" applyBorder="1"/>
    <xf numFmtId="38" fontId="3" fillId="0" borderId="0" xfId="0" applyFont="1" applyFill="1" applyBorder="1" applyAlignment="1">
      <alignment horizontal="center"/>
    </xf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3" fillId="0" borderId="3" xfId="0" applyFont="1" applyFill="1" applyBorder="1" applyAlignment="1">
      <alignment horizontal="center"/>
    </xf>
    <xf numFmtId="38" fontId="2" fillId="0" borderId="3" xfId="0" applyNumberFormat="1" applyFont="1" applyFill="1" applyBorder="1"/>
    <xf numFmtId="38" fontId="2" fillId="0" borderId="5" xfId="0" applyNumberFormat="1" applyFont="1" applyFill="1" applyBorder="1"/>
    <xf numFmtId="38" fontId="2" fillId="0" borderId="4" xfId="0" applyFont="1" applyFill="1" applyBorder="1" applyAlignment="1">
      <alignment vertical="top" wrapText="1"/>
    </xf>
    <xf numFmtId="38" fontId="2" fillId="0" borderId="4" xfId="0" applyFont="1" applyFill="1" applyBorder="1" applyAlignment="1">
      <alignment horizontal="center" vertical="top"/>
    </xf>
    <xf numFmtId="38" fontId="3" fillId="0" borderId="4" xfId="0" applyFont="1" applyFill="1" applyBorder="1"/>
    <xf numFmtId="38" fontId="3" fillId="0" borderId="4" xfId="0" applyFont="1" applyFill="1" applyBorder="1" applyAlignment="1">
      <alignment horizontal="center"/>
    </xf>
    <xf numFmtId="38" fontId="2" fillId="0" borderId="4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left"/>
    </xf>
    <xf numFmtId="38" fontId="0" fillId="0" borderId="2" xfId="0" applyFont="1" applyFill="1" applyBorder="1" applyAlignment="1">
      <alignment horizontal="center" wrapText="1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December 31, 2021</v>
          </cell>
        </row>
        <row r="12">
          <cell r="F12" t="str">
            <v>November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tabSelected="1" zoomScaleNormal="100" workbookViewId="0">
      <selection activeCell="G4" sqref="G4"/>
    </sheetView>
  </sheetViews>
  <sheetFormatPr defaultColWidth="8.85546875" defaultRowHeight="12.75" x14ac:dyDescent="0.2"/>
  <cols>
    <col min="1" max="1" width="7.5703125" style="1" bestFit="1" customWidth="1"/>
    <col min="2" max="2" width="11.28515625" style="1" customWidth="1"/>
    <col min="3" max="3" width="11.5703125" style="1" bestFit="1" customWidth="1"/>
    <col min="4" max="4" width="12.140625" style="68" bestFit="1" customWidth="1"/>
    <col min="5" max="5" width="40.28515625" style="1" customWidth="1"/>
    <col min="6" max="6" width="20.140625" style="68" customWidth="1"/>
    <col min="7" max="8" width="26.28515625" style="1" customWidth="1"/>
    <col min="9" max="9" width="13.7109375" style="68" customWidth="1"/>
    <col min="10" max="10" width="15.42578125" style="52" customWidth="1"/>
    <col min="11" max="11" width="15.140625" style="52" bestFit="1" customWidth="1"/>
    <col min="12" max="12" width="14.140625" style="52" customWidth="1"/>
    <col min="13" max="13" width="10.28515625" style="1" bestFit="1" customWidth="1"/>
    <col min="14" max="14" width="23.5703125" style="1" customWidth="1"/>
    <col min="15" max="15" width="11.85546875" style="1" bestFit="1" customWidth="1"/>
    <col min="16" max="16" width="11.5703125" style="1" bestFit="1" customWidth="1"/>
    <col min="17" max="16384" width="8.85546875" style="1"/>
  </cols>
  <sheetData>
    <row r="1" spans="1:14" x14ac:dyDescent="0.2">
      <c r="A1" s="59" t="s">
        <v>14</v>
      </c>
      <c r="B1" s="59"/>
      <c r="C1" s="59" t="s">
        <v>14</v>
      </c>
      <c r="D1" s="59"/>
      <c r="E1" s="59"/>
      <c r="F1" s="59" t="s">
        <v>18</v>
      </c>
      <c r="G1" s="59"/>
      <c r="H1" s="59"/>
      <c r="I1" s="59"/>
      <c r="J1" s="59"/>
      <c r="K1" s="59"/>
      <c r="L1" s="59"/>
    </row>
    <row r="2" spans="1:14" x14ac:dyDescent="0.2">
      <c r="A2" s="59"/>
      <c r="B2" s="59"/>
      <c r="C2" s="59"/>
      <c r="D2" s="59"/>
      <c r="E2" s="59"/>
      <c r="F2" s="59" t="s">
        <v>19</v>
      </c>
      <c r="G2" s="59"/>
      <c r="H2" s="59"/>
      <c r="I2" s="59"/>
      <c r="J2" s="59"/>
      <c r="K2" s="59"/>
      <c r="L2" s="59"/>
    </row>
    <row r="3" spans="1:14" x14ac:dyDescent="0.2">
      <c r="A3" s="59"/>
      <c r="B3" s="59"/>
      <c r="C3" s="59"/>
      <c r="D3" s="59"/>
      <c r="E3" s="59"/>
      <c r="F3" s="59" t="str">
        <f>[1]Template!$A$3</f>
        <v>CMAQ and RSTP/STBGP</v>
      </c>
      <c r="G3" s="59"/>
      <c r="H3" s="59"/>
      <c r="I3" s="59"/>
      <c r="J3" s="59"/>
      <c r="K3" s="59"/>
      <c r="L3" s="59"/>
    </row>
    <row r="4" spans="1:14" x14ac:dyDescent="0.2">
      <c r="A4" s="59"/>
      <c r="B4" s="59"/>
      <c r="C4" s="59"/>
      <c r="D4" s="59"/>
      <c r="E4" s="59"/>
      <c r="F4" s="59" t="str">
        <f>[1]Template!$A$4</f>
        <v>December 31, 2021</v>
      </c>
      <c r="G4" s="59"/>
      <c r="H4" s="59"/>
      <c r="I4" s="59"/>
      <c r="J4" s="59"/>
      <c r="K4" s="59"/>
      <c r="L4" s="59"/>
    </row>
    <row r="6" spans="1:14" x14ac:dyDescent="0.2">
      <c r="A6" s="2"/>
      <c r="B6" s="3"/>
      <c r="C6" s="3"/>
      <c r="D6" s="3"/>
      <c r="E6" s="4"/>
      <c r="F6" s="4"/>
      <c r="G6" s="3"/>
      <c r="H6" s="5"/>
      <c r="I6" s="5"/>
      <c r="J6" s="6"/>
      <c r="K6" s="60"/>
      <c r="L6" s="6"/>
    </row>
    <row r="7" spans="1:14" x14ac:dyDescent="0.2">
      <c r="A7" s="53"/>
      <c r="B7" s="54"/>
      <c r="C7" s="54"/>
      <c r="D7" s="54" t="s">
        <v>0</v>
      </c>
      <c r="E7" s="55"/>
      <c r="F7" s="55"/>
      <c r="G7" s="54"/>
      <c r="H7" s="56"/>
      <c r="I7" s="56" t="s">
        <v>9</v>
      </c>
      <c r="J7" s="57"/>
      <c r="K7" s="62" t="s">
        <v>31</v>
      </c>
      <c r="L7" s="136" t="s">
        <v>32</v>
      </c>
    </row>
    <row r="8" spans="1:14" x14ac:dyDescent="0.2">
      <c r="A8" s="7" t="s">
        <v>1</v>
      </c>
      <c r="B8" s="8" t="s">
        <v>2</v>
      </c>
      <c r="C8" s="8" t="s">
        <v>12</v>
      </c>
      <c r="D8" s="8" t="s">
        <v>3</v>
      </c>
      <c r="E8" s="8" t="s">
        <v>10</v>
      </c>
      <c r="F8" s="8"/>
      <c r="G8" s="8"/>
      <c r="H8" s="9"/>
      <c r="I8" s="9" t="s">
        <v>6</v>
      </c>
      <c r="J8" s="10" t="s">
        <v>7</v>
      </c>
      <c r="K8" s="10" t="s">
        <v>28</v>
      </c>
      <c r="L8" s="10" t="s">
        <v>29</v>
      </c>
    </row>
    <row r="9" spans="1:14" x14ac:dyDescent="0.2">
      <c r="A9" s="11"/>
      <c r="B9" s="12"/>
      <c r="C9" s="12"/>
      <c r="D9" s="65"/>
      <c r="F9" s="65"/>
      <c r="G9" s="12"/>
      <c r="H9" s="13"/>
      <c r="I9" s="69"/>
      <c r="J9" s="14"/>
      <c r="K9" s="14"/>
      <c r="L9" s="14"/>
    </row>
    <row r="10" spans="1:14" x14ac:dyDescent="0.2">
      <c r="A10" s="15" t="s">
        <v>16</v>
      </c>
      <c r="B10" s="16" t="s">
        <v>17</v>
      </c>
      <c r="C10" s="16"/>
      <c r="D10" s="65"/>
      <c r="E10" s="17" t="s">
        <v>18</v>
      </c>
      <c r="F10" s="65"/>
      <c r="G10" s="16"/>
      <c r="H10" s="18"/>
      <c r="I10" s="69"/>
      <c r="J10" s="14"/>
      <c r="K10" s="14"/>
      <c r="L10" s="14"/>
    </row>
    <row r="11" spans="1:14" x14ac:dyDescent="0.2">
      <c r="A11" s="15"/>
      <c r="B11" s="16"/>
      <c r="C11" s="16"/>
      <c r="D11" s="65"/>
      <c r="E11" s="17"/>
      <c r="F11" s="65"/>
      <c r="G11" s="16"/>
      <c r="H11" s="18"/>
      <c r="I11" s="69"/>
      <c r="J11" s="14"/>
      <c r="K11" s="14"/>
      <c r="L11" s="14"/>
    </row>
    <row r="12" spans="1:14" x14ac:dyDescent="0.2">
      <c r="A12" s="11"/>
      <c r="B12" s="16"/>
      <c r="C12" s="16"/>
      <c r="D12" s="65"/>
      <c r="E12" s="17" t="s">
        <v>20</v>
      </c>
      <c r="F12" s="19" t="str">
        <f>[1]Template!$F$12</f>
        <v>November 30, 2021</v>
      </c>
      <c r="G12" s="16"/>
      <c r="H12" s="18"/>
      <c r="I12" s="69"/>
      <c r="J12" s="14"/>
      <c r="K12" s="14"/>
      <c r="L12" s="14"/>
      <c r="N12" s="80"/>
    </row>
    <row r="13" spans="1:14" x14ac:dyDescent="0.2">
      <c r="A13" s="15"/>
      <c r="B13" s="20"/>
      <c r="C13" s="20"/>
      <c r="D13" s="65"/>
      <c r="E13" s="1" t="s">
        <v>8</v>
      </c>
      <c r="F13" s="19"/>
      <c r="G13" s="20"/>
      <c r="H13" s="21"/>
      <c r="I13" s="69"/>
      <c r="J13" s="14">
        <v>308132.96000000677</v>
      </c>
      <c r="K13" s="14">
        <v>5649563.7399999965</v>
      </c>
      <c r="L13" s="14">
        <v>-95.285000790609047</v>
      </c>
      <c r="N13" s="80"/>
    </row>
    <row r="14" spans="1:14" x14ac:dyDescent="0.2">
      <c r="A14" s="15"/>
      <c r="B14" s="20"/>
      <c r="C14" s="20"/>
      <c r="D14" s="65"/>
      <c r="F14" s="19"/>
      <c r="G14" s="20"/>
      <c r="H14" s="21"/>
      <c r="I14" s="69"/>
      <c r="J14" s="14"/>
      <c r="K14" s="14"/>
      <c r="L14" s="14"/>
      <c r="N14" s="80"/>
    </row>
    <row r="15" spans="1:14" x14ac:dyDescent="0.2">
      <c r="A15" s="15"/>
      <c r="B15" s="20"/>
      <c r="C15" s="20"/>
      <c r="D15" s="65"/>
      <c r="E15" s="17" t="s">
        <v>26</v>
      </c>
      <c r="F15" s="19"/>
      <c r="G15" s="20"/>
      <c r="H15" s="21"/>
      <c r="I15" s="70"/>
      <c r="J15" s="14"/>
      <c r="K15" s="14"/>
      <c r="L15" s="22"/>
    </row>
    <row r="16" spans="1:14" ht="25.5" x14ac:dyDescent="0.2">
      <c r="A16" s="15"/>
      <c r="B16" s="20"/>
      <c r="C16" s="20"/>
      <c r="D16" s="65"/>
      <c r="E16" s="120" t="s">
        <v>33</v>
      </c>
      <c r="F16" s="19"/>
      <c r="G16" s="20"/>
      <c r="H16" s="21"/>
      <c r="I16" s="138" t="s">
        <v>62</v>
      </c>
      <c r="J16" s="14">
        <v>24970866</v>
      </c>
      <c r="K16" s="14"/>
      <c r="L16" s="22"/>
    </row>
    <row r="17" spans="1:12" ht="12.75" customHeight="1" x14ac:dyDescent="0.2">
      <c r="A17" s="15"/>
      <c r="B17" s="20"/>
      <c r="C17" s="20"/>
      <c r="D17" s="65"/>
      <c r="E17" s="120" t="s">
        <v>34</v>
      </c>
      <c r="F17" s="19"/>
      <c r="G17" s="20"/>
      <c r="H17" s="21"/>
      <c r="I17" s="110" t="s">
        <v>63</v>
      </c>
      <c r="J17" s="14"/>
      <c r="K17" s="14">
        <v>24545023</v>
      </c>
      <c r="L17" s="22"/>
    </row>
    <row r="18" spans="1:12" ht="12.75" customHeight="1" x14ac:dyDescent="0.2">
      <c r="A18" s="15"/>
      <c r="B18" s="20"/>
      <c r="C18" s="20"/>
      <c r="D18" s="65"/>
      <c r="E18" s="120" t="s">
        <v>35</v>
      </c>
      <c r="F18" s="19"/>
      <c r="G18" s="20"/>
      <c r="H18" s="21"/>
      <c r="I18" s="110" t="s">
        <v>64</v>
      </c>
      <c r="J18" s="14"/>
      <c r="K18" s="14"/>
      <c r="L18" s="22">
        <v>6044857</v>
      </c>
    </row>
    <row r="19" spans="1:12" ht="12.75" customHeight="1" x14ac:dyDescent="0.2">
      <c r="A19" s="15"/>
      <c r="B19" s="20"/>
      <c r="C19" s="20"/>
      <c r="D19" s="65"/>
      <c r="E19" s="120"/>
      <c r="F19" s="19"/>
      <c r="G19" s="20"/>
      <c r="H19" s="21"/>
      <c r="I19" s="110"/>
      <c r="J19" s="14"/>
      <c r="K19" s="14"/>
      <c r="L19" s="22"/>
    </row>
    <row r="20" spans="1:12" ht="12.75" customHeight="1" x14ac:dyDescent="0.2">
      <c r="A20" s="15"/>
      <c r="B20" s="20"/>
      <c r="C20" s="20"/>
      <c r="D20" s="65"/>
      <c r="E20" s="120"/>
      <c r="F20" s="19"/>
      <c r="G20" s="20"/>
      <c r="H20" s="21"/>
      <c r="I20" s="110"/>
      <c r="J20" s="14"/>
      <c r="K20" s="14"/>
      <c r="L20" s="22"/>
    </row>
    <row r="21" spans="1:12" ht="12.75" customHeight="1" x14ac:dyDescent="0.2">
      <c r="A21" s="15"/>
      <c r="B21" s="20"/>
      <c r="C21" s="20"/>
      <c r="D21" s="65"/>
      <c r="E21"/>
      <c r="F21" s="19"/>
      <c r="G21" s="20"/>
      <c r="H21" s="21"/>
      <c r="I21" s="119"/>
      <c r="J21" s="14"/>
      <c r="K21" s="14"/>
      <c r="L21" s="22"/>
    </row>
    <row r="22" spans="1:12" ht="12.6" customHeight="1" x14ac:dyDescent="0.2">
      <c r="A22" s="11"/>
      <c r="B22" s="12"/>
      <c r="C22" s="12"/>
      <c r="D22" s="65"/>
      <c r="E22" s="42"/>
      <c r="F22" s="65"/>
      <c r="G22" s="12"/>
      <c r="H22" s="13"/>
      <c r="I22" s="71"/>
      <c r="J22" s="14"/>
      <c r="K22" s="14"/>
      <c r="L22" s="14"/>
    </row>
    <row r="23" spans="1:12" ht="25.5" x14ac:dyDescent="0.2">
      <c r="A23" s="11"/>
      <c r="B23" s="12"/>
      <c r="C23" s="12"/>
      <c r="D23" s="65"/>
      <c r="E23" s="23" t="s">
        <v>21</v>
      </c>
      <c r="F23" s="24" t="s">
        <v>4</v>
      </c>
      <c r="G23" s="24" t="s">
        <v>5</v>
      </c>
      <c r="H23" s="25" t="s">
        <v>13</v>
      </c>
      <c r="I23" s="72"/>
      <c r="J23" s="26">
        <f>SUM(J13:J22)</f>
        <v>25278998.960000008</v>
      </c>
      <c r="K23" s="26">
        <f>SUM(K13:K22)</f>
        <v>30194586.739999995</v>
      </c>
      <c r="L23" s="26">
        <f>SUM(L13:L22)</f>
        <v>6044761.7149992092</v>
      </c>
    </row>
    <row r="24" spans="1:12" x14ac:dyDescent="0.2">
      <c r="A24" s="11"/>
      <c r="B24" s="12"/>
      <c r="C24" s="12"/>
      <c r="D24" s="65"/>
      <c r="E24" s="27"/>
      <c r="F24" s="74"/>
      <c r="G24" s="28"/>
      <c r="H24" s="29"/>
      <c r="I24" s="73"/>
      <c r="J24" s="14"/>
      <c r="K24" s="14"/>
      <c r="L24" s="14"/>
    </row>
    <row r="25" spans="1:12" x14ac:dyDescent="0.2">
      <c r="A25" s="11"/>
      <c r="B25" s="12"/>
      <c r="C25" s="12"/>
      <c r="D25" s="65"/>
      <c r="E25" s="30" t="s">
        <v>22</v>
      </c>
      <c r="F25" s="74"/>
      <c r="G25" s="31"/>
      <c r="H25" s="28"/>
      <c r="I25" s="73"/>
      <c r="J25" s="14"/>
      <c r="K25" s="14"/>
      <c r="L25" s="14"/>
    </row>
    <row r="26" spans="1:12" x14ac:dyDescent="0.2">
      <c r="A26" s="11"/>
      <c r="B26" s="12"/>
      <c r="C26" s="12"/>
      <c r="D26" s="65"/>
      <c r="E26" s="17"/>
      <c r="F26" s="74"/>
      <c r="G26" s="31"/>
      <c r="H26" s="28"/>
      <c r="I26" s="73"/>
      <c r="J26" s="14"/>
      <c r="K26" s="14"/>
      <c r="L26" s="14"/>
    </row>
    <row r="27" spans="1:12" x14ac:dyDescent="0.2">
      <c r="A27" s="11"/>
      <c r="B27" s="12"/>
      <c r="C27" s="12"/>
      <c r="D27" s="65"/>
      <c r="E27" s="17" t="s">
        <v>15</v>
      </c>
      <c r="F27" s="74"/>
      <c r="G27" s="31"/>
      <c r="H27" s="28"/>
      <c r="I27" s="74"/>
      <c r="J27" s="14"/>
      <c r="K27" s="14"/>
      <c r="L27" s="14"/>
    </row>
    <row r="28" spans="1:12" s="108" customFormat="1" x14ac:dyDescent="0.2">
      <c r="A28" s="85"/>
      <c r="B28" s="86"/>
      <c r="C28" s="61"/>
      <c r="D28" s="105"/>
      <c r="F28" s="107"/>
      <c r="G28" s="92"/>
      <c r="H28" s="88"/>
      <c r="I28" s="93"/>
      <c r="J28" s="109"/>
      <c r="K28" s="109"/>
      <c r="L28" s="109"/>
    </row>
    <row r="29" spans="1:12" s="108" customFormat="1" x14ac:dyDescent="0.2">
      <c r="A29" s="15" t="s">
        <v>16</v>
      </c>
      <c r="B29" s="16" t="s">
        <v>17</v>
      </c>
      <c r="C29" s="61" t="s">
        <v>36</v>
      </c>
      <c r="D29" s="105" t="s">
        <v>37</v>
      </c>
      <c r="E29" s="137" t="s">
        <v>38</v>
      </c>
      <c r="F29" s="107" t="s">
        <v>39</v>
      </c>
      <c r="G29" s="92" t="s">
        <v>40</v>
      </c>
      <c r="H29" s="88" t="s">
        <v>41</v>
      </c>
      <c r="I29" s="93" t="s">
        <v>42</v>
      </c>
      <c r="J29" s="109">
        <v>-48139.83</v>
      </c>
      <c r="K29" s="109"/>
      <c r="L29" s="109"/>
    </row>
    <row r="30" spans="1:12" s="108" customFormat="1" x14ac:dyDescent="0.2">
      <c r="A30" s="15" t="s">
        <v>16</v>
      </c>
      <c r="B30" s="16" t="s">
        <v>17</v>
      </c>
      <c r="C30" s="61" t="s">
        <v>36</v>
      </c>
      <c r="D30" s="105" t="s">
        <v>43</v>
      </c>
      <c r="E30" s="108" t="s">
        <v>44</v>
      </c>
      <c r="F30" s="107" t="s">
        <v>45</v>
      </c>
      <c r="G30" s="92" t="s">
        <v>46</v>
      </c>
      <c r="H30" s="88" t="s">
        <v>47</v>
      </c>
      <c r="I30" s="93" t="s">
        <v>48</v>
      </c>
      <c r="J30" s="109"/>
      <c r="K30" s="109">
        <v>103383</v>
      </c>
      <c r="L30" s="109"/>
    </row>
    <row r="31" spans="1:12" s="108" customFormat="1" x14ac:dyDescent="0.2">
      <c r="A31" s="15" t="s">
        <v>16</v>
      </c>
      <c r="B31" s="16" t="s">
        <v>17</v>
      </c>
      <c r="C31" s="61" t="s">
        <v>49</v>
      </c>
      <c r="D31" s="105" t="s">
        <v>50</v>
      </c>
      <c r="E31" s="108" t="s">
        <v>51</v>
      </c>
      <c r="F31" s="107" t="s">
        <v>52</v>
      </c>
      <c r="G31" s="92" t="s">
        <v>53</v>
      </c>
      <c r="H31" s="88" t="s">
        <v>54</v>
      </c>
      <c r="I31" s="93" t="s">
        <v>55</v>
      </c>
      <c r="J31" s="109"/>
      <c r="K31" s="109">
        <v>2941000</v>
      </c>
      <c r="L31" s="109"/>
    </row>
    <row r="32" spans="1:12" s="108" customFormat="1" x14ac:dyDescent="0.2">
      <c r="A32" s="15" t="s">
        <v>16</v>
      </c>
      <c r="B32" s="16" t="s">
        <v>17</v>
      </c>
      <c r="C32" s="61" t="s">
        <v>49</v>
      </c>
      <c r="D32" s="105" t="s">
        <v>50</v>
      </c>
      <c r="E32" s="108" t="s">
        <v>51</v>
      </c>
      <c r="F32" s="107" t="s">
        <v>52</v>
      </c>
      <c r="G32" s="92" t="s">
        <v>53</v>
      </c>
      <c r="H32" s="88" t="s">
        <v>54</v>
      </c>
      <c r="I32" s="93" t="s">
        <v>56</v>
      </c>
      <c r="J32" s="109">
        <v>300200</v>
      </c>
      <c r="K32" s="109"/>
      <c r="L32" s="109"/>
    </row>
    <row r="33" spans="1:16" s="108" customFormat="1" x14ac:dyDescent="0.2">
      <c r="A33" s="15" t="s">
        <v>16</v>
      </c>
      <c r="B33" s="16" t="s">
        <v>17</v>
      </c>
      <c r="C33" s="61" t="s">
        <v>49</v>
      </c>
      <c r="D33" s="105" t="s">
        <v>57</v>
      </c>
      <c r="E33" s="108" t="s">
        <v>58</v>
      </c>
      <c r="F33" s="107" t="s">
        <v>59</v>
      </c>
      <c r="G33" s="92" t="s">
        <v>60</v>
      </c>
      <c r="H33" s="88" t="s">
        <v>61</v>
      </c>
      <c r="I33" s="93" t="s">
        <v>48</v>
      </c>
      <c r="J33" s="109"/>
      <c r="K33" s="109">
        <v>279240</v>
      </c>
      <c r="L33" s="109"/>
    </row>
    <row r="34" spans="1:16" s="108" customFormat="1" x14ac:dyDescent="0.2">
      <c r="A34" s="15"/>
      <c r="B34" s="16"/>
      <c r="C34" s="61"/>
      <c r="D34" s="105"/>
      <c r="F34" s="107"/>
      <c r="G34" s="92"/>
      <c r="H34" s="88"/>
      <c r="I34" s="93"/>
      <c r="J34" s="109"/>
      <c r="K34" s="109"/>
      <c r="L34" s="109"/>
    </row>
    <row r="35" spans="1:16" x14ac:dyDescent="0.2">
      <c r="A35" s="11"/>
      <c r="B35" s="12"/>
      <c r="C35" s="12"/>
      <c r="D35" s="65"/>
      <c r="E35" s="17"/>
      <c r="F35" s="74"/>
      <c r="G35" s="31"/>
      <c r="H35" s="28"/>
      <c r="I35" s="74"/>
      <c r="J35" s="14"/>
      <c r="K35" s="14"/>
      <c r="L35" s="14"/>
    </row>
    <row r="36" spans="1:16" x14ac:dyDescent="0.2">
      <c r="A36" s="11"/>
      <c r="B36" s="12"/>
      <c r="C36" s="12"/>
      <c r="D36" s="65"/>
      <c r="E36" s="33" t="s">
        <v>23</v>
      </c>
      <c r="F36" s="101"/>
      <c r="G36" s="34"/>
      <c r="H36" s="35"/>
      <c r="I36" s="75"/>
      <c r="J36" s="36">
        <f>SUM(J28:J35)</f>
        <v>252060.16999999998</v>
      </c>
      <c r="K36" s="36">
        <f>SUM(K28:K35)</f>
        <v>3323623</v>
      </c>
      <c r="L36" s="36">
        <f>SUM(L28:L35)</f>
        <v>0</v>
      </c>
      <c r="N36" s="80"/>
    </row>
    <row r="37" spans="1:16" x14ac:dyDescent="0.2">
      <c r="A37" s="11"/>
      <c r="B37" s="12"/>
      <c r="C37" s="12"/>
      <c r="D37" s="65"/>
      <c r="E37" s="27"/>
      <c r="F37" s="102"/>
      <c r="G37" s="27"/>
      <c r="H37" s="37"/>
      <c r="I37" s="76"/>
      <c r="J37" s="38"/>
      <c r="K37" s="14"/>
      <c r="L37" s="14"/>
    </row>
    <row r="38" spans="1:16" x14ac:dyDescent="0.2">
      <c r="A38" s="11"/>
      <c r="B38" s="16"/>
      <c r="C38" s="12"/>
      <c r="D38" s="65"/>
      <c r="E38" s="17" t="s">
        <v>11</v>
      </c>
      <c r="F38" s="74"/>
      <c r="G38" s="27"/>
      <c r="H38" s="28"/>
      <c r="I38" s="76"/>
      <c r="J38" s="39" t="s">
        <v>14</v>
      </c>
      <c r="K38" s="14"/>
      <c r="L38" s="14"/>
    </row>
    <row r="39" spans="1:16" s="42" customFormat="1" x14ac:dyDescent="0.2">
      <c r="A39" s="85"/>
      <c r="B39" s="86"/>
      <c r="C39" s="89"/>
      <c r="D39" s="91"/>
      <c r="E39" s="64"/>
      <c r="F39" s="103"/>
      <c r="G39" s="61"/>
      <c r="H39" s="63"/>
      <c r="I39" s="90"/>
      <c r="J39" s="41"/>
      <c r="K39" s="22"/>
      <c r="L39" s="22"/>
    </row>
    <row r="40" spans="1:16" s="42" customFormat="1" x14ac:dyDescent="0.2">
      <c r="A40" s="15"/>
      <c r="B40" s="16"/>
      <c r="C40" s="89"/>
      <c r="D40" s="117"/>
      <c r="E40" s="118" t="s">
        <v>30</v>
      </c>
      <c r="F40" s="111"/>
      <c r="G40" s="61"/>
      <c r="H40" s="112"/>
      <c r="I40" s="90"/>
      <c r="J40" s="41"/>
      <c r="K40" s="22"/>
      <c r="L40" s="22"/>
    </row>
    <row r="41" spans="1:16" s="42" customFormat="1" x14ac:dyDescent="0.2">
      <c r="A41" s="15"/>
      <c r="B41" s="16"/>
      <c r="C41" s="89"/>
      <c r="D41" s="117"/>
      <c r="E41" s="64"/>
      <c r="F41" s="111"/>
      <c r="G41" s="61"/>
      <c r="H41" s="112"/>
      <c r="I41" s="100"/>
      <c r="J41" s="41"/>
      <c r="K41" s="22"/>
      <c r="L41" s="22"/>
    </row>
    <row r="42" spans="1:16" s="42" customFormat="1" x14ac:dyDescent="0.2">
      <c r="A42" s="15"/>
      <c r="B42" s="16"/>
      <c r="C42" s="12"/>
      <c r="D42" s="66"/>
      <c r="E42" s="40"/>
      <c r="F42" s="74"/>
      <c r="G42" s="27"/>
      <c r="H42" s="32"/>
      <c r="I42" s="76"/>
      <c r="J42" s="41"/>
      <c r="K42" s="22"/>
      <c r="L42" s="22"/>
    </row>
    <row r="43" spans="1:16" x14ac:dyDescent="0.2">
      <c r="A43" s="11"/>
      <c r="B43" s="12"/>
      <c r="C43" s="12"/>
      <c r="D43" s="65"/>
      <c r="E43" s="33" t="s">
        <v>24</v>
      </c>
      <c r="F43" s="101"/>
      <c r="G43" s="43"/>
      <c r="H43" s="34"/>
      <c r="I43" s="77"/>
      <c r="J43" s="44">
        <f>SUM(J39:J42)</f>
        <v>0</v>
      </c>
      <c r="K43" s="44">
        <f>SUM(K39:K42)</f>
        <v>0</v>
      </c>
      <c r="L43" s="44">
        <f>SUM(L39:L42)</f>
        <v>0</v>
      </c>
    </row>
    <row r="44" spans="1:16" x14ac:dyDescent="0.2">
      <c r="A44" s="11"/>
      <c r="B44" s="12"/>
      <c r="C44" s="12"/>
      <c r="D44" s="65"/>
      <c r="E44" s="27"/>
      <c r="F44" s="76"/>
      <c r="G44" s="27"/>
      <c r="H44" s="27"/>
      <c r="I44" s="76"/>
      <c r="J44" s="39"/>
      <c r="K44" s="14"/>
      <c r="L44" s="45"/>
    </row>
    <row r="45" spans="1:16" x14ac:dyDescent="0.2">
      <c r="A45" s="11"/>
      <c r="B45" s="12"/>
      <c r="C45" s="12"/>
      <c r="D45" s="65"/>
      <c r="F45" s="65"/>
      <c r="G45" s="12"/>
      <c r="H45" s="12"/>
      <c r="I45" s="65"/>
      <c r="J45" s="39"/>
      <c r="K45" s="14"/>
      <c r="L45" s="14"/>
    </row>
    <row r="46" spans="1:16" ht="30" customHeight="1" x14ac:dyDescent="0.2">
      <c r="A46" s="11"/>
      <c r="B46" s="12"/>
      <c r="C46" s="12"/>
      <c r="D46" s="65"/>
      <c r="E46" s="23" t="s">
        <v>25</v>
      </c>
      <c r="F46" s="78"/>
      <c r="G46" s="46"/>
      <c r="H46" s="46"/>
      <c r="I46" s="78"/>
      <c r="J46" s="47">
        <f>+J36+J43</f>
        <v>252060.16999999998</v>
      </c>
      <c r="K46" s="47">
        <f>+K36+K43</f>
        <v>3323623</v>
      </c>
      <c r="L46" s="26">
        <f>+L36+L43</f>
        <v>0</v>
      </c>
    </row>
    <row r="47" spans="1:16" x14ac:dyDescent="0.2">
      <c r="A47" s="11"/>
      <c r="B47" s="12"/>
      <c r="C47" s="12"/>
      <c r="D47" s="65"/>
      <c r="E47" s="12"/>
      <c r="F47" s="104"/>
      <c r="G47" s="12"/>
      <c r="H47" s="12"/>
      <c r="I47" s="65"/>
      <c r="J47" s="39"/>
      <c r="K47" s="14"/>
      <c r="L47" s="14"/>
      <c r="N47" s="114"/>
      <c r="O47" s="115"/>
      <c r="P47" s="113"/>
    </row>
    <row r="48" spans="1:16" s="12" customFormat="1" ht="51" x14ac:dyDescent="0.2">
      <c r="A48" s="11"/>
      <c r="D48" s="65"/>
      <c r="E48" s="48" t="s">
        <v>27</v>
      </c>
      <c r="F48" s="49" t="str">
        <f>F4</f>
        <v>December 31, 2021</v>
      </c>
      <c r="G48" s="50"/>
      <c r="H48" s="50"/>
      <c r="I48" s="79"/>
      <c r="J48" s="139">
        <f>-J46+J23</f>
        <v>25026938.790000007</v>
      </c>
      <c r="K48" s="139">
        <f>-K46+K23</f>
        <v>26870963.739999995</v>
      </c>
      <c r="L48" s="140">
        <f>-L46+L23</f>
        <v>6044761.7149992092</v>
      </c>
      <c r="N48" s="89"/>
    </row>
    <row r="49" spans="1:14" s="122" customFormat="1" x14ac:dyDescent="0.2">
      <c r="A49" s="121"/>
      <c r="D49" s="123"/>
      <c r="E49" s="130"/>
      <c r="F49" s="131"/>
      <c r="G49" s="132"/>
      <c r="H49" s="132"/>
      <c r="I49" s="133"/>
      <c r="J49" s="134"/>
      <c r="K49" s="134"/>
      <c r="L49" s="135"/>
      <c r="N49" s="61"/>
    </row>
    <row r="50" spans="1:14" s="12" customFormat="1" x14ac:dyDescent="0.2">
      <c r="A50" s="116"/>
      <c r="B50" s="51"/>
      <c r="C50" s="51"/>
      <c r="D50" s="67"/>
      <c r="E50" s="124"/>
      <c r="F50" s="125"/>
      <c r="G50" s="126"/>
      <c r="H50" s="126"/>
      <c r="I50" s="127"/>
      <c r="J50" s="128"/>
      <c r="K50" s="128"/>
      <c r="L50" s="129"/>
      <c r="N50" s="89"/>
    </row>
    <row r="51" spans="1:14" ht="12.75" customHeight="1" x14ac:dyDescent="0.2">
      <c r="E51" s="84"/>
      <c r="F51" s="105"/>
      <c r="G51" s="84"/>
      <c r="H51" s="84"/>
      <c r="I51" s="99"/>
      <c r="J51" s="97"/>
      <c r="K51" s="97"/>
      <c r="L51" s="97"/>
      <c r="N51" s="80"/>
    </row>
    <row r="52" spans="1:14" x14ac:dyDescent="0.2">
      <c r="E52" s="81"/>
      <c r="F52" s="106"/>
      <c r="G52" s="82"/>
      <c r="H52" s="82"/>
      <c r="I52" s="94"/>
      <c r="J52" s="98"/>
      <c r="K52" s="98"/>
      <c r="L52" s="98"/>
      <c r="N52" s="80"/>
    </row>
    <row r="53" spans="1:14" s="42" customFormat="1" x14ac:dyDescent="0.2">
      <c r="D53" s="83"/>
      <c r="F53" s="83"/>
      <c r="I53" s="95"/>
      <c r="J53" s="96"/>
      <c r="K53" s="96"/>
      <c r="L53" s="96"/>
      <c r="N53" s="96"/>
    </row>
    <row r="54" spans="1:14" x14ac:dyDescent="0.2">
      <c r="J54" s="87"/>
      <c r="K54" s="87"/>
      <c r="L54" s="87"/>
    </row>
    <row r="55" spans="1:14" x14ac:dyDescent="0.2">
      <c r="J55" s="80"/>
      <c r="K55" s="80"/>
      <c r="L55" s="80"/>
    </row>
    <row r="56" spans="1:14" x14ac:dyDescent="0.2">
      <c r="E56" s="58"/>
    </row>
    <row r="57" spans="1:14" x14ac:dyDescent="0.2">
      <c r="L57" s="80"/>
    </row>
  </sheetData>
  <phoneticPr fontId="0" type="noConversion"/>
  <printOptions horizontalCentered="1"/>
  <pageMargins left="0.25" right="0.25" top="0.5" bottom="0.5" header="0.5" footer="0.25"/>
  <pageSetup scale="6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SACOG</vt:lpstr>
      <vt:lpstr>SACOG!Print_Area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2019-12-11T15:34:18Z</cp:lastPrinted>
  <dcterms:created xsi:type="dcterms:W3CDTF">2004-07-28T16:25:05Z</dcterms:created>
  <dcterms:modified xsi:type="dcterms:W3CDTF">2022-01-20T22:30:56Z</dcterms:modified>
</cp:coreProperties>
</file>