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rch 2022\monthly activity reports\"/>
    </mc:Choice>
  </mc:AlternateContent>
  <xr:revisionPtr revIDLastSave="0" documentId="13_ncr:1_{82243BB6-A526-4FD0-BEA3-DCD97F0907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n Bernardino" sheetId="1" r:id="rId1"/>
  </sheets>
  <externalReferences>
    <externalReference r:id="rId2"/>
  </externalReferences>
  <definedNames>
    <definedName name="_xlnm.Print_Area" localSheetId="0">'San Bernardino'!$A$1:$M$54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M20" i="1" l="1"/>
  <c r="L20" i="1"/>
  <c r="K20" i="1"/>
  <c r="K29" i="1" l="1"/>
  <c r="M29" i="1" l="1"/>
  <c r="L29" i="1"/>
  <c r="J54" i="1" l="1"/>
  <c r="G54" i="1"/>
  <c r="H53" i="1" l="1"/>
  <c r="H52" i="1"/>
  <c r="H51" i="1"/>
  <c r="H50" i="1"/>
  <c r="H49" i="1"/>
  <c r="F54" i="1" l="1"/>
  <c r="K36" i="1" l="1"/>
  <c r="K53" i="1" l="1"/>
  <c r="K52" i="1" l="1"/>
  <c r="K49" i="1" l="1"/>
  <c r="F4" i="1"/>
  <c r="F41" i="1" s="1"/>
  <c r="K51" i="1" l="1"/>
  <c r="H54" i="1"/>
  <c r="K50" i="1" l="1"/>
  <c r="K54" i="1" s="1"/>
  <c r="L36" i="1"/>
  <c r="L39" i="1" s="1"/>
  <c r="L41" i="1" s="1"/>
  <c r="K39" i="1" l="1"/>
  <c r="K41" i="1" s="1"/>
  <c r="M36" i="1" l="1"/>
  <c r="M39" i="1" s="1"/>
  <c r="M41" i="1" s="1"/>
  <c r="F13" i="1" l="1"/>
</calcChain>
</file>

<file path=xl/sharedStrings.xml><?xml version="1.0" encoding="utf-8"?>
<sst xmlns="http://schemas.openxmlformats.org/spreadsheetml/2006/main" count="55" uniqueCount="52">
  <si>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</si>
  <si>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</si>
  <si>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</si>
  <si>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</si>
  <si>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</si>
  <si>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</si>
  <si>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</si>
  <si>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</si>
  <si>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</si>
  <si>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</si>
  <si>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</si>
  <si>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</si>
  <si>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</si>
  <si>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</si>
  <si>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</si>
  <si>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</si>
  <si>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08</t>
  </si>
  <si>
    <t>San Bernardino County Transportation Commission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</si>
  <si>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</si>
  <si>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</si>
  <si>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</si>
  <si>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</si>
  <si>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</si>
  <si>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</si>
  <si>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</si>
  <si>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Urban</t>
  </si>
  <si>
    <t>Any Area</t>
  </si>
  <si>
    <t>Urbanized Areas</t>
  </si>
  <si>
    <t>LA-Long Beach-Anaheim (Shared)</t>
  </si>
  <si>
    <t>Total</t>
  </si>
  <si>
    <t>Riverside-San Bernardino (Shared)</t>
  </si>
  <si>
    <t>Victorville-Hesperia (Inclusive)</t>
  </si>
  <si>
    <t>Urban Area</t>
  </si>
  <si>
    <t>Urban Area Code</t>
  </si>
  <si>
    <t>002,702,51445</t>
  </si>
  <si>
    <t>Obligations &amp; Transfers/
Exchanges</t>
  </si>
  <si>
    <t>66673</t>
  </si>
  <si>
    <t>Thousand Oaks (from March 2019 VCTC LOU)</t>
  </si>
  <si>
    <t>Oxnard (from March 2019 VCTC LOU)</t>
  </si>
  <si>
    <t>048, 75340</t>
  </si>
  <si>
    <t>391,'707,90541</t>
  </si>
  <si>
    <t xml:space="preserve">  </t>
  </si>
  <si>
    <t>Monthly Activity Report</t>
  </si>
  <si>
    <t>Ending Balance as of:
(total beginning balance and apportionments less total activities/adjustments)</t>
  </si>
  <si>
    <t>STBGP</t>
  </si>
  <si>
    <t>RSTP /</t>
  </si>
  <si>
    <t>Adjustments</t>
  </si>
  <si>
    <t>No Activity this Month</t>
  </si>
  <si>
    <t>March 31, 2022 Balance</t>
  </si>
  <si>
    <t>April 30, 2022 Balance</t>
  </si>
  <si>
    <t>Total Beginning 
April 2022 Balance</t>
  </si>
  <si>
    <t xml:space="preserve">No Transfers/Exchanges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</si>
</sst>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89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right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0" xfId="0" applyFont="1" applyFill="1"/>
    <xf numFmtId="38" fontId="3" fillId="0" borderId="7" xfId="0" applyFont="1" applyFill="1" applyBorder="1" applyAlignment="1">
      <alignment horizontal="right"/>
    </xf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right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right"/>
    </xf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right"/>
    </xf>
    <xf numFmtId="38" fontId="2" fillId="0" borderId="9" xfId="0" applyNumberFormat="1" applyFont="1" applyBorder="1"/>
    <xf numFmtId="40" fontId="3" fillId="0" borderId="0" xfId="0" applyNumberFormat="1" applyFont="1"/>
    <xf numFmtId="38" fontId="3" fillId="0" borderId="2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0" xfId="0" quotePrefix="1" applyFont="1" applyBorder="1" applyAlignment="1">
      <alignment horizontal="left" vertical="center"/>
    </xf>
    <xf numFmtId="38" fontId="3" fillId="0" borderId="7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38" fontId="3" fillId="0" borderId="2" xfId="0" applyNumberFormat="1" applyFont="1" applyBorder="1" applyAlignment="1">
      <alignment horizontal="right" vertical="center"/>
    </xf>
    <xf numFmtId="38" fontId="3" fillId="0" borderId="2" xfId="0" applyNumberFormat="1" applyFont="1" applyBorder="1" applyAlignment="1">
      <alignment horizontal="left" vertical="center"/>
    </xf>
    <xf numFmtId="38" fontId="3" fillId="0" borderId="0" xfId="0" applyFont="1" applyAlignment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/>
    </xf>
    <xf numFmtId="38" fontId="3" fillId="0" borderId="8" xfId="0" applyNumberFormat="1" applyFont="1" applyBorder="1"/>
    <xf numFmtId="38" fontId="3" fillId="0" borderId="0" xfId="0" applyFont="1" applyBorder="1" applyAlignment="1">
      <alignment horizontal="right"/>
    </xf>
    <xf numFmtId="38" fontId="3" fillId="0" borderId="7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right"/>
    </xf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right"/>
    </xf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5" fillId="0" borderId="0" xfId="0" applyNumberFormat="1" applyFont="1"/>
    <xf numFmtId="38" fontId="3" fillId="0" borderId="0" xfId="0" applyFont="1" applyAlignment="1">
      <alignment horizontal="right"/>
    </xf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2" xfId="0" applyFont="1" applyFill="1" applyBorder="1" applyAlignment="1">
      <alignment horizontal="right"/>
    </xf>
    <xf numFmtId="0" fontId="3" fillId="0" borderId="2" xfId="1" applyNumberFormat="1" applyFont="1" applyFill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horizontal="left" vertical="center"/>
    </xf>
    <xf numFmtId="38" fontId="3" fillId="0" borderId="4" xfId="0" applyNumberFormat="1" applyFont="1" applyBorder="1"/>
    <xf numFmtId="38" fontId="0" fillId="0" borderId="0" xfId="0" applyFont="1"/>
    <xf numFmtId="38" fontId="1" fillId="0" borderId="0" xfId="0" applyFont="1"/>
    <xf numFmtId="40" fontId="1" fillId="0" borderId="0" xfId="0" applyNumberFormat="1" applyFont="1"/>
    <xf numFmtId="40" fontId="3" fillId="0" borderId="0" xfId="0" applyNumberFormat="1" applyFont="1" applyAlignment="1">
      <alignment horizontal="right"/>
    </xf>
    <xf numFmtId="38" fontId="1" fillId="0" borderId="15" xfId="0" applyFont="1" applyBorder="1"/>
    <xf numFmtId="38" fontId="1" fillId="0" borderId="16" xfId="0" applyFont="1" applyBorder="1"/>
    <xf numFmtId="38" fontId="2" fillId="0" borderId="19" xfId="0" applyFont="1" applyBorder="1"/>
    <xf numFmtId="38" fontId="2" fillId="0" borderId="20" xfId="0" applyFont="1" applyBorder="1"/>
    <xf numFmtId="0" fontId="2" fillId="3" borderId="14" xfId="1" applyNumberFormat="1" applyFont="1" applyFill="1" applyBorder="1" applyAlignment="1" applyProtection="1">
      <alignment horizontal="center" wrapText="1"/>
    </xf>
    <xf numFmtId="38" fontId="2" fillId="2" borderId="14" xfId="0" applyFont="1" applyFill="1" applyBorder="1" applyAlignment="1">
      <alignment wrapText="1"/>
    </xf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0" fillId="0" borderId="0" xfId="0" applyFont="1" applyBorder="1"/>
    <xf numFmtId="38" fontId="1" fillId="0" borderId="0" xfId="0" applyFont="1" applyBorder="1" applyAlignment="1">
      <alignment horizontal="center"/>
    </xf>
    <xf numFmtId="0" fontId="1" fillId="0" borderId="7" xfId="0" applyNumberFormat="1" applyFont="1" applyFill="1" applyBorder="1" applyAlignment="1" applyProtection="1"/>
    <xf numFmtId="38" fontId="1" fillId="0" borderId="2" xfId="0" applyNumberFormat="1" applyFont="1" applyFill="1" applyBorder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38" fontId="1" fillId="0" borderId="7" xfId="0" applyFont="1" applyBorder="1"/>
    <xf numFmtId="40" fontId="1" fillId="0" borderId="0" xfId="0" applyNumberFormat="1" applyFont="1" applyAlignment="1">
      <alignment horizontal="right"/>
    </xf>
    <xf numFmtId="40" fontId="3" fillId="0" borderId="0" xfId="1" applyNumberFormat="1" applyFont="1" applyFill="1" applyBorder="1" applyAlignment="1" applyProtection="1">
      <alignment horizontal="right" vertical="center"/>
    </xf>
    <xf numFmtId="40" fontId="3" fillId="0" borderId="0" xfId="0" applyNumberFormat="1" applyFont="1" applyBorder="1" applyAlignment="1">
      <alignment horizontal="right"/>
    </xf>
    <xf numFmtId="38" fontId="1" fillId="0" borderId="0" xfId="0" quotePrefix="1" applyFont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1" fillId="0" borderId="0" xfId="1" quotePrefix="1" applyNumberFormat="1" applyFont="1" applyFill="1" applyBorder="1" applyAlignment="1" applyProtection="1">
      <alignment horizontal="center" vertical="center"/>
    </xf>
    <xf numFmtId="38" fontId="1" fillId="0" borderId="11" xfId="0" applyFont="1" applyBorder="1"/>
    <xf numFmtId="38" fontId="1" fillId="0" borderId="0" xfId="0" applyFont="1" applyBorder="1"/>
    <xf numFmtId="38" fontId="1" fillId="0" borderId="2" xfId="0" applyFont="1" applyBorder="1"/>
    <xf numFmtId="38" fontId="0" fillId="0" borderId="2" xfId="0" quotePrefix="1" applyFont="1" applyFill="1" applyBorder="1" applyAlignment="1">
      <alignment horizontal="center"/>
    </xf>
    <xf numFmtId="40" fontId="1" fillId="0" borderId="2" xfId="0" applyNumberFormat="1" applyFont="1" applyBorder="1"/>
    <xf numFmtId="38" fontId="1" fillId="0" borderId="0" xfId="0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38" fontId="1" fillId="0" borderId="0" xfId="0" quotePrefix="1" applyFont="1" applyFill="1" applyAlignment="1">
      <alignment horizontal="center"/>
    </xf>
    <xf numFmtId="38" fontId="1" fillId="0" borderId="0" xfId="0" applyFont="1" applyAlignment="1">
      <alignment horizontal="center"/>
    </xf>
    <xf numFmtId="38" fontId="3" fillId="0" borderId="0" xfId="0" applyFont="1" applyBorder="1" applyAlignment="1">
      <alignment horizontal="center"/>
    </xf>
    <xf numFmtId="38" fontId="1" fillId="0" borderId="0" xfId="0" quotePrefix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38" fontId="3" fillId="0" borderId="0" xfId="0" quotePrefix="1" applyFont="1" applyBorder="1" applyAlignment="1">
      <alignment horizontal="center" vertical="center"/>
    </xf>
    <xf numFmtId="38" fontId="3" fillId="0" borderId="4" xfId="0" applyFont="1" applyBorder="1" applyAlignment="1">
      <alignment horizontal="center"/>
    </xf>
    <xf numFmtId="38" fontId="1" fillId="0" borderId="17" xfId="0" applyNumberFormat="1" applyFont="1" applyBorder="1" applyAlignment="1"/>
    <xf numFmtId="38" fontId="1" fillId="0" borderId="18" xfId="0" applyNumberFormat="1" applyFont="1" applyBorder="1" applyAlignment="1"/>
    <xf numFmtId="49" fontId="1" fillId="0" borderId="2" xfId="0" applyNumberFormat="1" applyFont="1" applyFill="1" applyBorder="1" applyAlignment="1" applyProtection="1"/>
    <xf numFmtId="49" fontId="1" fillId="0" borderId="11" xfId="0" applyNumberFormat="1" applyFont="1" applyFill="1" applyBorder="1" applyAlignment="1" applyProtection="1"/>
    <xf numFmtId="38" fontId="1" fillId="0" borderId="0" xfId="0" applyFont="1" applyBorder="1" applyAlignment="1"/>
    <xf numFmtId="49" fontId="1" fillId="0" borderId="2" xfId="0" quotePrefix="1" applyNumberFormat="1" applyFont="1" applyFill="1" applyBorder="1" applyAlignment="1">
      <alignment horizontal="center"/>
    </xf>
    <xf numFmtId="38" fontId="2" fillId="0" borderId="20" xfId="0" applyFont="1" applyFill="1" applyBorder="1"/>
    <xf numFmtId="38" fontId="1" fillId="0" borderId="16" xfId="0" applyFont="1" applyFill="1" applyBorder="1"/>
    <xf numFmtId="38" fontId="1" fillId="0" borderId="16" xfId="0" applyFont="1" applyFill="1" applyBorder="1" applyAlignment="1"/>
    <xf numFmtId="38" fontId="1" fillId="0" borderId="18" xfId="0" applyNumberFormat="1" applyFont="1" applyFill="1" applyBorder="1" applyAlignment="1"/>
    <xf numFmtId="38" fontId="2" fillId="0" borderId="22" xfId="0" applyFont="1" applyFill="1" applyBorder="1"/>
    <xf numFmtId="38" fontId="1" fillId="0" borderId="23" xfId="0" applyFont="1" applyFill="1" applyBorder="1"/>
    <xf numFmtId="38" fontId="1" fillId="0" borderId="23" xfId="0" applyNumberFormat="1" applyFont="1" applyFill="1" applyBorder="1" applyAlignment="1"/>
    <xf numFmtId="38" fontId="1" fillId="0" borderId="25" xfId="0" applyNumberFormat="1" applyFont="1" applyFill="1" applyBorder="1" applyAlignment="1"/>
    <xf numFmtId="0" fontId="1" fillId="0" borderId="0" xfId="1" applyNumberFormat="1" applyFont="1" applyFill="1" applyBorder="1" applyAlignment="1" applyProtection="1">
      <alignment horizontal="left"/>
    </xf>
    <xf numFmtId="0" fontId="1" fillId="0" borderId="7" xfId="1" applyNumberFormat="1" applyFont="1" applyFill="1" applyBorder="1" applyAlignment="1" applyProtection="1">
      <alignment horizontal="center"/>
    </xf>
    <xf numFmtId="49" fontId="1" fillId="0" borderId="7" xfId="0" applyNumberFormat="1" applyFont="1" applyFill="1" applyBorder="1" applyAlignment="1" applyProtection="1">
      <alignment horizontal="center"/>
    </xf>
    <xf numFmtId="38" fontId="3" fillId="0" borderId="2" xfId="0" applyNumberFormat="1" applyFont="1" applyBorder="1" applyAlignment="1">
      <alignment horizontal="right"/>
    </xf>
    <xf numFmtId="38" fontId="6" fillId="2" borderId="14" xfId="0" applyNumberFormat="1" applyFont="1" applyFill="1" applyBorder="1" applyAlignment="1"/>
    <xf numFmtId="38" fontId="2" fillId="2" borderId="14" xfId="0" applyFont="1" applyFill="1" applyBorder="1" applyAlignment="1"/>
    <xf numFmtId="38" fontId="1" fillId="0" borderId="21" xfId="0" quotePrefix="1" applyFont="1" applyBorder="1" applyAlignment="1">
      <alignment horizontal="center"/>
    </xf>
    <xf numFmtId="38" fontId="1" fillId="0" borderId="16" xfId="0" applyFont="1" applyBorder="1" applyAlignment="1">
      <alignment horizontal="center"/>
    </xf>
    <xf numFmtId="38" fontId="1" fillId="0" borderId="16" xfId="0" applyFont="1" applyFill="1" applyBorder="1" applyAlignment="1">
      <alignment horizontal="center" wrapText="1"/>
    </xf>
    <xf numFmtId="38" fontId="2" fillId="2" borderId="14" xfId="0" applyNumberFormat="1" applyFont="1" applyFill="1" applyBorder="1" applyAlignment="1"/>
    <xf numFmtId="38" fontId="1" fillId="0" borderId="16" xfId="0" applyFont="1" applyFill="1" applyBorder="1" applyAlignment="1">
      <alignment horizontal="center"/>
    </xf>
    <xf numFmtId="0" fontId="0" fillId="0" borderId="24" xfId="0" quotePrefix="1" applyNumberFormat="1" applyFont="1" applyFill="1" applyBorder="1" applyAlignment="1">
      <alignment horizontal="center"/>
    </xf>
    <xf numFmtId="38" fontId="2" fillId="0" borderId="0" xfId="1" applyNumberFormat="1" applyFont="1" applyFill="1" applyBorder="1" applyAlignment="1" applyProtection="1"/>
    <xf numFmtId="8" fontId="1" fillId="0" borderId="0" xfId="0" applyNumberFormat="1" applyFont="1" applyFill="1"/>
    <xf numFmtId="40" fontId="5" fillId="0" borderId="0" xfId="0" applyNumberFormat="1" applyFont="1" applyFill="1"/>
    <xf numFmtId="40" fontId="1" fillId="0" borderId="2" xfId="0" applyNumberFormat="1" applyFont="1" applyFill="1" applyBorder="1"/>
    <xf numFmtId="164" fontId="1" fillId="0" borderId="0" xfId="0" applyNumberFormat="1" applyFont="1"/>
    <xf numFmtId="49" fontId="1" fillId="0" borderId="0" xfId="0" quotePrefix="1" applyNumberFormat="1" applyFont="1" applyFill="1" applyBorder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1" fillId="0" borderId="15" xfId="0" applyNumberFormat="1" applyFont="1" applyFill="1" applyBorder="1" applyAlignment="1"/>
    <xf numFmtId="38" fontId="3" fillId="0" borderId="11" xfId="0" applyFont="1" applyFill="1" applyBorder="1"/>
    <xf numFmtId="38" fontId="3" fillId="0" borderId="0" xfId="0" applyFont="1" applyFill="1" applyBorder="1"/>
    <xf numFmtId="38" fontId="3" fillId="0" borderId="0" xfId="0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38" fontId="3" fillId="0" borderId="4" xfId="0" applyFont="1" applyBorder="1" applyAlignment="1">
      <alignment horizontal="right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right"/>
    </xf>
    <xf numFmtId="38" fontId="2" fillId="0" borderId="3" xfId="0" applyNumberFormat="1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15" xfId="0" applyNumberFormat="1" applyFont="1" applyBorder="1"/>
    <xf numFmtId="38" fontId="1" fillId="0" borderId="16" xfId="0" applyNumberFormat="1" applyFont="1" applyBorder="1"/>
    <xf numFmtId="38" fontId="1" fillId="0" borderId="16" xfId="0" applyNumberFormat="1" applyFont="1" applyFill="1" applyBorder="1"/>
    <xf numFmtId="38" fontId="1" fillId="0" borderId="23" xfId="0" applyNumberFormat="1" applyFont="1" applyFill="1" applyBorder="1"/>
    <xf numFmtId="2" fontId="5" fillId="0" borderId="0" xfId="0" applyNumberFormat="1" applyFont="1" applyFill="1"/>
    <xf numFmtId="40" fontId="3" fillId="0" borderId="0" xfId="0" applyNumberFormat="1" applyFont="1" applyBorder="1"/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1" fillId="0" borderId="0" xfId="0" applyFont="1" applyBorder="1" applyAlignment="1">
      <alignment horizontal="left"/>
    </xf>
    <xf numFmtId="0" fontId="1" fillId="0" borderId="7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left"/>
    </xf>
    <xf numFmtId="49" fontId="1" fillId="0" borderId="11" xfId="0" applyNumberFormat="1" applyFont="1" applyFill="1" applyBorder="1" applyAlignment="1" applyProtection="1">
      <alignment horizontal="left"/>
    </xf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April 30, 2022</v>
          </cell>
        </row>
        <row r="12">
          <cell r="F12" t="str">
            <v>March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1"/>
  <sheetViews>
    <sheetView tabSelected="1" zoomScaleNormal="100" workbookViewId="0">
      <selection activeCell="O25" sqref="O25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13.85546875" style="1" bestFit="1" customWidth="1"/>
    <col min="4" max="4" width="11.5703125" style="7" bestFit="1" customWidth="1"/>
    <col min="5" max="5" width="40.28515625" style="1" customWidth="1"/>
    <col min="6" max="6" width="21.140625" style="1" customWidth="1"/>
    <col min="7" max="8" width="25.7109375" style="1" customWidth="1"/>
    <col min="9" max="9" width="13.5703125" style="73" bestFit="1" customWidth="1"/>
    <col min="10" max="10" width="12.7109375" style="73" customWidth="1"/>
    <col min="11" max="11" width="16" style="71" customWidth="1"/>
    <col min="12" max="13" width="14.140625" style="71" customWidth="1"/>
    <col min="14" max="14" width="9.7109375" style="1" bestFit="1" customWidth="1"/>
    <col min="15" max="15" width="13.42578125" style="1" bestFit="1" customWidth="1"/>
    <col min="16" max="16" width="10.7109375" style="1" bestFit="1" customWidth="1"/>
    <col min="17" max="19" width="8.85546875" style="1"/>
    <col min="20" max="20" width="12.85546875" style="86" bestFit="1" customWidth="1"/>
    <col min="21" max="16384" width="8.85546875" style="1"/>
  </cols>
  <sheetData>
    <row r="1" spans="1:20" x14ac:dyDescent="0.2">
      <c r="A1" s="93"/>
      <c r="B1" s="93"/>
      <c r="C1" s="93"/>
      <c r="D1" s="93"/>
      <c r="E1" s="93"/>
      <c r="F1" s="93" t="s">
        <v>17</v>
      </c>
      <c r="G1" s="93"/>
      <c r="H1" s="93"/>
      <c r="I1" s="93"/>
      <c r="J1" s="93"/>
      <c r="K1" s="93"/>
      <c r="L1" s="93"/>
      <c r="M1" s="93"/>
    </row>
    <row r="2" spans="1:20" x14ac:dyDescent="0.2">
      <c r="A2" s="93"/>
      <c r="B2" s="93"/>
      <c r="C2" s="93"/>
      <c r="D2" s="93"/>
      <c r="E2" s="93"/>
      <c r="F2" s="93" t="s">
        <v>42</v>
      </c>
      <c r="G2" s="93"/>
      <c r="H2" s="93"/>
      <c r="I2" s="93"/>
      <c r="J2" s="93"/>
      <c r="K2" s="93"/>
      <c r="L2" s="93"/>
      <c r="M2" s="93"/>
    </row>
    <row r="3" spans="1:20" x14ac:dyDescent="0.2">
      <c r="A3" s="93"/>
      <c r="B3" s="93"/>
      <c r="C3" s="93"/>
      <c r="D3" s="93"/>
      <c r="E3" s="93"/>
      <c r="F3" s="93" t="str">
        <f>[1]Template!$A$3</f>
        <v>CMAQ and RSTP/STBGP</v>
      </c>
      <c r="G3" s="93"/>
      <c r="H3" s="93"/>
      <c r="I3" s="93"/>
      <c r="J3" s="93"/>
      <c r="K3" s="93"/>
      <c r="L3" s="93"/>
      <c r="M3" s="93"/>
    </row>
    <row r="4" spans="1:20" x14ac:dyDescent="0.2">
      <c r="A4" s="93"/>
      <c r="B4" s="93"/>
      <c r="C4" s="93"/>
      <c r="D4" s="93"/>
      <c r="E4" s="93"/>
      <c r="F4" s="93" t="str">
        <f>[1]Template!$A$4</f>
        <v>April 30, 2022</v>
      </c>
      <c r="G4" s="93" t="s">
        <v>41</v>
      </c>
      <c r="H4" s="93"/>
      <c r="I4" s="93"/>
      <c r="J4" s="93"/>
      <c r="K4" s="93"/>
      <c r="L4" s="93"/>
      <c r="M4" s="93"/>
    </row>
    <row r="5" spans="1:20" x14ac:dyDescent="0.2">
      <c r="I5" s="1"/>
      <c r="J5" s="1"/>
      <c r="K5" s="1"/>
      <c r="L5" s="1"/>
      <c r="M5" s="1"/>
    </row>
    <row r="7" spans="1:20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5"/>
      <c r="K7" s="6"/>
      <c r="L7" s="94"/>
      <c r="M7" s="6"/>
      <c r="T7" s="86"/>
    </row>
    <row r="8" spans="1:20" s="7" customFormat="1" x14ac:dyDescent="0.2">
      <c r="A8" s="74"/>
      <c r="B8" s="75"/>
      <c r="C8" s="75"/>
      <c r="D8" s="75" t="s">
        <v>0</v>
      </c>
      <c r="E8" s="76"/>
      <c r="F8" s="76"/>
      <c r="G8" s="75"/>
      <c r="H8" s="77"/>
      <c r="I8" s="77" t="s">
        <v>9</v>
      </c>
      <c r="J8" s="77" t="s">
        <v>32</v>
      </c>
      <c r="K8" s="78"/>
      <c r="L8" s="95" t="s">
        <v>45</v>
      </c>
      <c r="M8" s="171" t="s">
        <v>44</v>
      </c>
      <c r="T8" s="86"/>
    </row>
    <row r="9" spans="1:20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6</v>
      </c>
      <c r="K9" s="11" t="s">
        <v>7</v>
      </c>
      <c r="L9" s="11" t="s">
        <v>25</v>
      </c>
      <c r="M9" s="11" t="s">
        <v>26</v>
      </c>
      <c r="T9" s="86"/>
    </row>
    <row r="10" spans="1:20" x14ac:dyDescent="0.2">
      <c r="A10" s="12"/>
      <c r="B10" s="13"/>
      <c r="C10" s="13"/>
      <c r="D10" s="121"/>
      <c r="F10" s="13"/>
      <c r="G10" s="13"/>
      <c r="H10" s="14"/>
      <c r="I10" s="15"/>
      <c r="J10" s="15"/>
      <c r="K10" s="16"/>
      <c r="L10" s="16"/>
      <c r="M10" s="16"/>
    </row>
    <row r="11" spans="1:20" x14ac:dyDescent="0.2">
      <c r="A11" s="17" t="s">
        <v>16</v>
      </c>
      <c r="B11" s="18">
        <v>6148</v>
      </c>
      <c r="C11" s="18"/>
      <c r="D11" s="121"/>
      <c r="E11" s="19" t="s">
        <v>17</v>
      </c>
      <c r="F11" s="13"/>
      <c r="G11" s="18"/>
      <c r="H11" s="20"/>
      <c r="I11" s="15"/>
      <c r="J11" s="15"/>
      <c r="K11" s="16"/>
      <c r="L11" s="16"/>
      <c r="M11" s="16"/>
    </row>
    <row r="12" spans="1:20" x14ac:dyDescent="0.2">
      <c r="A12" s="17"/>
      <c r="B12" s="18"/>
      <c r="C12" s="18"/>
      <c r="D12" s="121"/>
      <c r="E12" s="19"/>
      <c r="F12" s="13"/>
      <c r="G12" s="18"/>
      <c r="H12" s="20"/>
      <c r="I12" s="15"/>
      <c r="J12" s="15"/>
      <c r="K12" s="16"/>
      <c r="L12" s="16"/>
      <c r="M12" s="16"/>
    </row>
    <row r="13" spans="1:20" x14ac:dyDescent="0.2">
      <c r="A13" s="17"/>
      <c r="B13" s="18"/>
      <c r="C13" s="18"/>
      <c r="D13" s="121"/>
      <c r="E13" s="19" t="s">
        <v>18</v>
      </c>
      <c r="F13" s="21" t="str">
        <f>[1]Template!$F$12</f>
        <v>March 31, 2022</v>
      </c>
      <c r="G13" s="18"/>
      <c r="H13" s="20"/>
      <c r="I13" s="15"/>
      <c r="J13" s="15"/>
      <c r="K13" s="16"/>
      <c r="L13" s="16"/>
      <c r="M13" s="16"/>
    </row>
    <row r="14" spans="1:20" x14ac:dyDescent="0.2">
      <c r="A14" s="17"/>
      <c r="B14" s="22"/>
      <c r="C14" s="22"/>
      <c r="D14" s="121"/>
      <c r="E14" s="1" t="s">
        <v>8</v>
      </c>
      <c r="F14" s="23"/>
      <c r="G14" s="22"/>
      <c r="H14" s="24"/>
      <c r="I14" s="15"/>
      <c r="J14" s="15"/>
      <c r="K14" s="16">
        <v>40395859.57</v>
      </c>
      <c r="L14" s="16">
        <v>65058111.11351724</v>
      </c>
      <c r="M14" s="16">
        <v>526303.08806368383</v>
      </c>
      <c r="N14" s="25"/>
      <c r="O14" s="44"/>
    </row>
    <row r="15" spans="1:20" x14ac:dyDescent="0.2">
      <c r="A15" s="12"/>
      <c r="B15" s="13"/>
      <c r="C15" s="13"/>
      <c r="D15" s="121"/>
      <c r="F15" s="13"/>
      <c r="G15" s="13"/>
      <c r="H15" s="14"/>
      <c r="I15" s="15"/>
      <c r="J15" s="15"/>
      <c r="K15" s="16"/>
      <c r="L15" s="16"/>
      <c r="M15" s="16"/>
    </row>
    <row r="16" spans="1:20" x14ac:dyDescent="0.2">
      <c r="A16" s="12"/>
      <c r="B16" s="13"/>
      <c r="C16" s="13"/>
      <c r="D16" s="121"/>
      <c r="E16" s="19" t="s">
        <v>24</v>
      </c>
      <c r="F16" s="13"/>
      <c r="G16" s="13"/>
      <c r="H16" s="14"/>
      <c r="I16" s="26"/>
      <c r="J16" s="79"/>
      <c r="K16" s="16"/>
      <c r="L16" s="16"/>
      <c r="M16" s="16"/>
    </row>
    <row r="17" spans="1:21" ht="12.75" customHeight="1" x14ac:dyDescent="0.2">
      <c r="A17" s="12"/>
      <c r="B17" s="13"/>
      <c r="C17" s="13"/>
      <c r="D17" s="121"/>
      <c r="E17" s="84"/>
      <c r="F17" s="19"/>
      <c r="G17" s="184"/>
      <c r="H17" s="185"/>
      <c r="I17" s="186"/>
      <c r="J17" s="79"/>
      <c r="K17" s="16"/>
      <c r="L17" s="16"/>
      <c r="M17" s="16"/>
    </row>
    <row r="18" spans="1:21" s="84" customFormat="1" ht="12.75" customHeight="1" x14ac:dyDescent="0.2">
      <c r="A18" s="112"/>
      <c r="B18" s="113"/>
      <c r="C18" s="113"/>
      <c r="D18" s="122"/>
      <c r="F18" s="113"/>
      <c r="G18" s="113"/>
      <c r="H18" s="114"/>
      <c r="I18" s="102"/>
      <c r="J18" s="115"/>
      <c r="K18" s="116"/>
      <c r="L18" s="116"/>
      <c r="M18" s="116"/>
    </row>
    <row r="19" spans="1:21" x14ac:dyDescent="0.2">
      <c r="A19" s="17"/>
      <c r="B19" s="22"/>
      <c r="C19" s="22"/>
      <c r="D19" s="123"/>
      <c r="F19" s="23"/>
      <c r="G19" s="22"/>
      <c r="H19" s="24"/>
      <c r="I19" s="14"/>
      <c r="J19" s="14"/>
      <c r="K19" s="27"/>
      <c r="L19" s="27"/>
      <c r="M19" s="27"/>
    </row>
    <row r="20" spans="1:21" ht="25.5" x14ac:dyDescent="0.2">
      <c r="A20" s="12"/>
      <c r="B20" s="13"/>
      <c r="C20" s="13"/>
      <c r="D20" s="121"/>
      <c r="E20" s="28" t="s">
        <v>19</v>
      </c>
      <c r="F20" s="29" t="s">
        <v>4</v>
      </c>
      <c r="G20" s="29" t="s">
        <v>5</v>
      </c>
      <c r="H20" s="30" t="s">
        <v>13</v>
      </c>
      <c r="I20" s="31"/>
      <c r="J20" s="31"/>
      <c r="K20" s="32">
        <f>SUM(K14:K19)</f>
        <v>40395859.57</v>
      </c>
      <c r="L20" s="32">
        <f>SUM(L14:L19)</f>
        <v>65058111.11351724</v>
      </c>
      <c r="M20" s="32">
        <f>SUM(M14:M19)</f>
        <v>526303.08806368383</v>
      </c>
    </row>
    <row r="21" spans="1:21" x14ac:dyDescent="0.2">
      <c r="A21" s="12"/>
      <c r="B21" s="13"/>
      <c r="C21" s="13"/>
      <c r="D21" s="121"/>
      <c r="E21" s="33"/>
      <c r="F21" s="34"/>
      <c r="G21" s="34"/>
      <c r="H21" s="35"/>
      <c r="I21" s="100"/>
      <c r="J21" s="36"/>
      <c r="K21" s="16"/>
      <c r="L21" s="16"/>
      <c r="M21" s="16"/>
    </row>
    <row r="22" spans="1:21" x14ac:dyDescent="0.2">
      <c r="A22" s="12"/>
      <c r="B22" s="13"/>
      <c r="C22" s="13"/>
      <c r="D22" s="121"/>
      <c r="E22" s="37" t="s">
        <v>20</v>
      </c>
      <c r="F22" s="34"/>
      <c r="G22" s="38"/>
      <c r="H22" s="34"/>
      <c r="I22" s="100"/>
      <c r="J22" s="36"/>
      <c r="K22" s="16"/>
      <c r="L22" s="16"/>
      <c r="M22" s="16"/>
    </row>
    <row r="23" spans="1:21" x14ac:dyDescent="0.2">
      <c r="A23" s="12"/>
      <c r="B23" s="13"/>
      <c r="C23" s="13"/>
      <c r="D23" s="121"/>
      <c r="E23" s="19"/>
      <c r="F23" s="34"/>
      <c r="G23" s="38"/>
      <c r="H23" s="34"/>
      <c r="I23" s="100"/>
      <c r="J23" s="36"/>
      <c r="K23" s="16"/>
      <c r="L23" s="16"/>
      <c r="M23" s="16"/>
    </row>
    <row r="24" spans="1:21" x14ac:dyDescent="0.2">
      <c r="A24" s="12"/>
      <c r="B24" s="13"/>
      <c r="C24" s="13"/>
      <c r="D24" s="121"/>
      <c r="E24" s="19" t="s">
        <v>15</v>
      </c>
      <c r="F24" s="34"/>
      <c r="G24" s="38"/>
      <c r="H24" s="38"/>
      <c r="I24" s="101"/>
      <c r="J24" s="36"/>
      <c r="K24" s="16"/>
      <c r="L24" s="16"/>
      <c r="M24" s="16"/>
    </row>
    <row r="25" spans="1:21" s="84" customFormat="1" x14ac:dyDescent="0.2">
      <c r="A25" s="17"/>
      <c r="B25" s="18"/>
      <c r="C25" s="130"/>
      <c r="D25" s="97"/>
      <c r="E25" s="96"/>
      <c r="F25" s="98"/>
      <c r="G25" s="128"/>
      <c r="H25" s="129"/>
      <c r="I25" s="102"/>
      <c r="J25" s="131"/>
      <c r="K25" s="99"/>
      <c r="L25" s="155"/>
      <c r="M25" s="105"/>
      <c r="T25" s="106"/>
    </row>
    <row r="26" spans="1:21" s="84" customFormat="1" x14ac:dyDescent="0.2">
      <c r="A26" s="17"/>
      <c r="B26" s="18"/>
      <c r="C26" s="180"/>
      <c r="D26" s="97"/>
      <c r="E26" s="120" t="s">
        <v>47</v>
      </c>
      <c r="F26" s="181"/>
      <c r="G26" s="182"/>
      <c r="H26" s="183"/>
      <c r="I26" s="102"/>
      <c r="J26" s="131"/>
      <c r="K26" s="99"/>
      <c r="L26" s="155"/>
      <c r="M26" s="105"/>
      <c r="T26" s="106"/>
    </row>
    <row r="27" spans="1:21" s="84" customFormat="1" x14ac:dyDescent="0.2">
      <c r="A27" s="17"/>
      <c r="B27" s="18"/>
      <c r="C27" s="130"/>
      <c r="D27" s="97"/>
      <c r="E27" s="96"/>
      <c r="F27" s="98"/>
      <c r="G27" s="128"/>
      <c r="H27" s="129"/>
      <c r="I27" s="102"/>
      <c r="J27" s="131"/>
      <c r="K27" s="99"/>
      <c r="L27" s="155"/>
      <c r="M27" s="105"/>
      <c r="T27" s="106"/>
    </row>
    <row r="28" spans="1:21" x14ac:dyDescent="0.2">
      <c r="A28" s="12"/>
      <c r="B28" s="13"/>
      <c r="C28" s="13"/>
      <c r="D28" s="121"/>
      <c r="E28" s="19"/>
      <c r="F28" s="34"/>
      <c r="G28" s="38"/>
      <c r="H28" s="38"/>
      <c r="I28" s="101"/>
      <c r="J28" s="36"/>
      <c r="K28" s="16"/>
      <c r="L28" s="16"/>
      <c r="M28" s="16"/>
    </row>
    <row r="29" spans="1:21" x14ac:dyDescent="0.2">
      <c r="A29" s="12"/>
      <c r="B29" s="13"/>
      <c r="C29" s="13"/>
      <c r="D29" s="121"/>
      <c r="E29" s="39" t="s">
        <v>21</v>
      </c>
      <c r="F29" s="40"/>
      <c r="G29" s="40"/>
      <c r="H29" s="41"/>
      <c r="I29" s="103"/>
      <c r="J29" s="42"/>
      <c r="K29" s="43">
        <f>SUM(K25:K28)</f>
        <v>0</v>
      </c>
      <c r="L29" s="43">
        <f>SUM(L25:L28)</f>
        <v>0</v>
      </c>
      <c r="M29" s="43">
        <f>SUM(M25:M28)</f>
        <v>0</v>
      </c>
    </row>
    <row r="30" spans="1:21" x14ac:dyDescent="0.2">
      <c r="A30" s="12"/>
      <c r="B30" s="13"/>
      <c r="C30" s="13"/>
      <c r="D30" s="121"/>
      <c r="E30" s="33"/>
      <c r="F30" s="34"/>
      <c r="G30" s="34"/>
      <c r="H30" s="35"/>
      <c r="I30" s="100"/>
      <c r="J30" s="36"/>
      <c r="K30" s="16"/>
      <c r="L30" s="16"/>
      <c r="M30" s="16"/>
      <c r="U30" s="109"/>
    </row>
    <row r="31" spans="1:21" x14ac:dyDescent="0.2">
      <c r="A31" s="12"/>
      <c r="B31" s="18"/>
      <c r="C31" s="13"/>
      <c r="D31" s="121"/>
      <c r="E31" s="19" t="s">
        <v>11</v>
      </c>
      <c r="F31" s="34"/>
      <c r="G31" s="34"/>
      <c r="H31" s="34"/>
      <c r="I31" s="101"/>
      <c r="J31" s="36"/>
      <c r="K31" s="16" t="s">
        <v>14</v>
      </c>
      <c r="L31" s="16" t="s">
        <v>14</v>
      </c>
      <c r="M31" s="16"/>
      <c r="U31" s="109"/>
    </row>
    <row r="32" spans="1:21" x14ac:dyDescent="0.2">
      <c r="A32" s="17"/>
      <c r="B32" s="18"/>
      <c r="C32" s="113"/>
      <c r="D32" s="121"/>
      <c r="E32" s="84"/>
      <c r="F32" s="34"/>
      <c r="G32" s="98"/>
      <c r="H32" s="34"/>
      <c r="I32" s="101"/>
      <c r="J32" s="36"/>
      <c r="K32" s="16"/>
      <c r="L32" s="16"/>
      <c r="M32" s="16"/>
      <c r="U32" s="109"/>
    </row>
    <row r="33" spans="1:21" s="25" customFormat="1" x14ac:dyDescent="0.2">
      <c r="A33" s="17"/>
      <c r="B33" s="18"/>
      <c r="C33" s="113"/>
      <c r="D33" s="157"/>
      <c r="E33" s="188" t="s">
        <v>51</v>
      </c>
      <c r="F33" s="98"/>
      <c r="G33" s="98"/>
      <c r="H33" s="98"/>
      <c r="I33" s="141"/>
      <c r="J33" s="80"/>
      <c r="K33" s="27"/>
      <c r="L33" s="27"/>
      <c r="M33" s="45"/>
      <c r="N33" s="46"/>
      <c r="T33" s="118"/>
      <c r="U33" s="119"/>
    </row>
    <row r="34" spans="1:21" s="53" customFormat="1" x14ac:dyDescent="0.2">
      <c r="A34" s="17"/>
      <c r="B34" s="18"/>
      <c r="C34" s="113"/>
      <c r="D34" s="158"/>
      <c r="E34" s="140"/>
      <c r="F34" s="98"/>
      <c r="G34" s="98"/>
      <c r="H34" s="98"/>
      <c r="I34" s="142"/>
      <c r="J34" s="187"/>
      <c r="K34" s="143"/>
      <c r="L34" s="50"/>
      <c r="M34" s="51"/>
      <c r="N34" s="52"/>
      <c r="T34" s="107"/>
      <c r="U34" s="111"/>
    </row>
    <row r="35" spans="1:21" s="53" customFormat="1" x14ac:dyDescent="0.2">
      <c r="A35" s="54"/>
      <c r="B35" s="55"/>
      <c r="C35" s="47"/>
      <c r="D35" s="124"/>
      <c r="F35" s="48"/>
      <c r="G35" s="48"/>
      <c r="H35" s="49"/>
      <c r="I35" s="104"/>
      <c r="J35" s="81"/>
      <c r="K35" s="51"/>
      <c r="L35" s="51"/>
      <c r="M35" s="51"/>
      <c r="N35" s="52"/>
      <c r="T35" s="107"/>
      <c r="U35" s="110"/>
    </row>
    <row r="36" spans="1:21" x14ac:dyDescent="0.2">
      <c r="A36" s="12"/>
      <c r="B36" s="13"/>
      <c r="C36" s="13"/>
      <c r="D36" s="121"/>
      <c r="E36" s="39" t="s">
        <v>22</v>
      </c>
      <c r="F36" s="40"/>
      <c r="G36" s="40"/>
      <c r="H36" s="41"/>
      <c r="I36" s="42"/>
      <c r="J36" s="42"/>
      <c r="K36" s="43">
        <f>SUM(K32:K35)</f>
        <v>0</v>
      </c>
      <c r="L36" s="43">
        <f>SUM(L33:L35)</f>
        <v>0</v>
      </c>
      <c r="M36" s="43">
        <f>SUM(M33:M35)</f>
        <v>0</v>
      </c>
    </row>
    <row r="37" spans="1:21" x14ac:dyDescent="0.2">
      <c r="A37" s="12"/>
      <c r="B37" s="13"/>
      <c r="C37" s="13"/>
      <c r="D37" s="121"/>
      <c r="E37" s="33"/>
      <c r="F37" s="33"/>
      <c r="G37" s="33"/>
      <c r="H37" s="33"/>
      <c r="I37" s="56"/>
      <c r="J37" s="56"/>
      <c r="K37" s="57"/>
      <c r="L37" s="57"/>
      <c r="M37" s="16"/>
    </row>
    <row r="38" spans="1:21" x14ac:dyDescent="0.2">
      <c r="A38" s="12"/>
      <c r="B38" s="13"/>
      <c r="C38" s="13"/>
      <c r="D38" s="121"/>
      <c r="F38" s="13"/>
      <c r="G38" s="13"/>
      <c r="H38" s="13"/>
      <c r="I38" s="58"/>
      <c r="J38" s="58"/>
      <c r="K38" s="59"/>
      <c r="L38" s="59"/>
      <c r="M38" s="16"/>
    </row>
    <row r="39" spans="1:21" ht="30" customHeight="1" x14ac:dyDescent="0.2">
      <c r="A39" s="12"/>
      <c r="B39" s="13"/>
      <c r="C39" s="13"/>
      <c r="D39" s="121"/>
      <c r="E39" s="28" t="s">
        <v>23</v>
      </c>
      <c r="F39" s="60"/>
      <c r="G39" s="60"/>
      <c r="H39" s="60"/>
      <c r="I39" s="61"/>
      <c r="J39" s="61"/>
      <c r="K39" s="62">
        <f>+K29+K36</f>
        <v>0</v>
      </c>
      <c r="L39" s="62">
        <f>+L29+L36</f>
        <v>0</v>
      </c>
      <c r="M39" s="32">
        <f>+M29+M36</f>
        <v>0</v>
      </c>
    </row>
    <row r="40" spans="1:21" x14ac:dyDescent="0.2">
      <c r="A40" s="12"/>
      <c r="B40" s="13"/>
      <c r="C40" s="13"/>
      <c r="D40" s="121"/>
      <c r="E40" s="13"/>
      <c r="F40" s="63"/>
      <c r="G40" s="13"/>
      <c r="H40" s="13"/>
      <c r="I40" s="58"/>
      <c r="J40" s="58"/>
      <c r="K40" s="59"/>
      <c r="L40" s="59"/>
      <c r="M40" s="16"/>
    </row>
    <row r="41" spans="1:21" s="13" customFormat="1" ht="51" x14ac:dyDescent="0.2">
      <c r="A41" s="12"/>
      <c r="D41" s="121"/>
      <c r="E41" s="64" t="s">
        <v>43</v>
      </c>
      <c r="F41" s="65" t="str">
        <f>F4</f>
        <v>April 30, 2022</v>
      </c>
      <c r="G41" s="66"/>
      <c r="H41" s="66"/>
      <c r="I41" s="67"/>
      <c r="J41" s="67"/>
      <c r="K41" s="178">
        <f>-K39+K20</f>
        <v>40395859.57</v>
      </c>
      <c r="L41" s="178">
        <f>-L39+L20</f>
        <v>65058111.11351724</v>
      </c>
      <c r="M41" s="179">
        <f>-M39+M20</f>
        <v>526303.08806368383</v>
      </c>
      <c r="O41" s="177"/>
      <c r="T41" s="108"/>
    </row>
    <row r="42" spans="1:21" s="161" customFormat="1" x14ac:dyDescent="0.2">
      <c r="A42" s="160"/>
      <c r="D42" s="162"/>
      <c r="E42" s="168"/>
      <c r="F42" s="169"/>
      <c r="G42" s="165"/>
      <c r="H42" s="165"/>
      <c r="I42" s="166"/>
      <c r="J42" s="166"/>
      <c r="K42" s="167"/>
      <c r="L42" s="167"/>
      <c r="M42" s="170"/>
      <c r="T42" s="163"/>
    </row>
    <row r="43" spans="1:21" s="13" customFormat="1" x14ac:dyDescent="0.2">
      <c r="A43" s="68"/>
      <c r="B43" s="69"/>
      <c r="C43" s="69"/>
      <c r="D43" s="125"/>
      <c r="E43" s="69"/>
      <c r="F43" s="69"/>
      <c r="G43" s="69"/>
      <c r="H43" s="69"/>
      <c r="I43" s="164"/>
      <c r="J43" s="164"/>
      <c r="K43" s="82"/>
      <c r="L43" s="82"/>
      <c r="M43" s="70"/>
      <c r="T43" s="108"/>
    </row>
    <row r="44" spans="1:21" x14ac:dyDescent="0.2">
      <c r="E44" s="83"/>
      <c r="I44" s="1"/>
      <c r="J44" s="117"/>
      <c r="K44" s="152"/>
      <c r="L44" s="152"/>
      <c r="M44" s="152"/>
    </row>
    <row r="45" spans="1:21" x14ac:dyDescent="0.2">
      <c r="J45" s="117"/>
      <c r="K45" s="153"/>
      <c r="L45" s="153"/>
      <c r="M45" s="153"/>
      <c r="O45" s="44"/>
    </row>
    <row r="46" spans="1:21" x14ac:dyDescent="0.2">
      <c r="K46" s="176"/>
      <c r="L46" s="176"/>
      <c r="M46" s="176"/>
    </row>
    <row r="47" spans="1:21" ht="13.5" thickBot="1" x14ac:dyDescent="0.25">
      <c r="K47" s="154"/>
      <c r="L47" s="154"/>
      <c r="M47" s="154"/>
    </row>
    <row r="48" spans="1:21" s="84" customFormat="1" ht="39" thickBot="1" x14ac:dyDescent="0.25">
      <c r="D48" s="120"/>
      <c r="E48" s="91" t="s">
        <v>27</v>
      </c>
      <c r="F48" s="91" t="s">
        <v>48</v>
      </c>
      <c r="G48" s="91" t="s">
        <v>46</v>
      </c>
      <c r="H48" s="91" t="s">
        <v>50</v>
      </c>
      <c r="I48" s="91" t="s">
        <v>33</v>
      </c>
      <c r="J48" s="91" t="s">
        <v>35</v>
      </c>
      <c r="K48" s="91" t="s">
        <v>49</v>
      </c>
      <c r="T48" s="106"/>
    </row>
    <row r="49" spans="4:20" s="84" customFormat="1" x14ac:dyDescent="0.2">
      <c r="D49" s="120"/>
      <c r="E49" s="89" t="s">
        <v>30</v>
      </c>
      <c r="F49" s="87">
        <v>29574425.953297999</v>
      </c>
      <c r="G49" s="172"/>
      <c r="H49" s="87">
        <f>F49+G49</f>
        <v>29574425.953297999</v>
      </c>
      <c r="I49" s="146" t="s">
        <v>39</v>
      </c>
      <c r="J49" s="159"/>
      <c r="K49" s="126">
        <f>H49-J49</f>
        <v>29574425.953297999</v>
      </c>
      <c r="L49" s="85"/>
      <c r="M49" s="156"/>
      <c r="T49" s="106"/>
    </row>
    <row r="50" spans="4:20" s="84" customFormat="1" x14ac:dyDescent="0.2">
      <c r="D50" s="120"/>
      <c r="E50" s="90" t="s">
        <v>31</v>
      </c>
      <c r="F50" s="88">
        <v>16144194.27</v>
      </c>
      <c r="G50" s="173"/>
      <c r="H50" s="88">
        <f>F50+G50</f>
        <v>16144194.27</v>
      </c>
      <c r="I50" s="147" t="s">
        <v>40</v>
      </c>
      <c r="J50" s="134"/>
      <c r="K50" s="127">
        <f>H50-J50</f>
        <v>16144194.27</v>
      </c>
      <c r="T50" s="106"/>
    </row>
    <row r="51" spans="4:20" s="84" customFormat="1" x14ac:dyDescent="0.2">
      <c r="D51" s="120"/>
      <c r="E51" s="132" t="s">
        <v>28</v>
      </c>
      <c r="F51" s="133">
        <v>12909112.700219251</v>
      </c>
      <c r="G51" s="174"/>
      <c r="H51" s="133">
        <f>F51+G51</f>
        <v>12909112.700219251</v>
      </c>
      <c r="I51" s="148" t="s">
        <v>34</v>
      </c>
      <c r="J51" s="134"/>
      <c r="K51" s="135">
        <f>H51-J51</f>
        <v>12909112.700219251</v>
      </c>
      <c r="L51" s="85"/>
      <c r="T51" s="106"/>
    </row>
    <row r="52" spans="4:20" s="84" customFormat="1" x14ac:dyDescent="0.2">
      <c r="D52" s="120"/>
      <c r="E52" s="132" t="s">
        <v>38</v>
      </c>
      <c r="F52" s="133">
        <v>3996980.38</v>
      </c>
      <c r="G52" s="174"/>
      <c r="H52" s="133">
        <f>F52+G52</f>
        <v>3996980.38</v>
      </c>
      <c r="I52" s="150" t="s">
        <v>36</v>
      </c>
      <c r="J52" s="134"/>
      <c r="K52" s="135">
        <f t="shared" ref="K52:K53" si="0">H52-J52</f>
        <v>3996980.38</v>
      </c>
      <c r="T52" s="106"/>
    </row>
    <row r="53" spans="4:20" s="84" customFormat="1" ht="13.5" thickBot="1" x14ac:dyDescent="0.25">
      <c r="D53" s="120"/>
      <c r="E53" s="136" t="s">
        <v>37</v>
      </c>
      <c r="F53" s="137">
        <v>2433397.81</v>
      </c>
      <c r="G53" s="175"/>
      <c r="H53" s="137">
        <f>F53+G53</f>
        <v>2433397.81</v>
      </c>
      <c r="I53" s="151">
        <v>87490</v>
      </c>
      <c r="J53" s="138"/>
      <c r="K53" s="139">
        <f t="shared" si="0"/>
        <v>2433397.81</v>
      </c>
      <c r="M53" s="85"/>
      <c r="T53" s="106"/>
    </row>
    <row r="54" spans="4:20" s="84" customFormat="1" ht="13.5" thickBot="1" x14ac:dyDescent="0.25">
      <c r="D54" s="120"/>
      <c r="E54" s="92" t="s">
        <v>29</v>
      </c>
      <c r="F54" s="149">
        <f>SUM(F49:F53)</f>
        <v>65058111.113517255</v>
      </c>
      <c r="G54" s="149">
        <f>SUM(G49:G53)</f>
        <v>0</v>
      </c>
      <c r="H54" s="145">
        <f>SUM(H49:H53)</f>
        <v>65058111.113517255</v>
      </c>
      <c r="I54" s="92"/>
      <c r="J54" s="144">
        <f>SUM(J49:J53)</f>
        <v>0</v>
      </c>
      <c r="K54" s="144">
        <f>SUM(K49:K53)</f>
        <v>65058111.113517255</v>
      </c>
      <c r="T54" s="106"/>
    </row>
    <row r="55" spans="4:20" x14ac:dyDescent="0.2">
      <c r="F55" s="44"/>
      <c r="G55" s="44"/>
      <c r="H55" s="44"/>
      <c r="I55" s="86"/>
      <c r="J55" s="86"/>
      <c r="K55" s="85"/>
      <c r="L55" s="85"/>
      <c r="M55" s="72"/>
    </row>
    <row r="56" spans="4:20" x14ac:dyDescent="0.2">
      <c r="F56" s="44"/>
      <c r="G56" s="44"/>
      <c r="H56" s="44"/>
      <c r="I56" s="86"/>
      <c r="J56" s="86"/>
      <c r="K56" s="44"/>
    </row>
    <row r="57" spans="4:20" x14ac:dyDescent="0.2">
      <c r="F57" s="44"/>
      <c r="G57" s="44"/>
      <c r="H57" s="44"/>
      <c r="I57" s="106"/>
      <c r="J57" s="86"/>
      <c r="K57" s="44"/>
    </row>
    <row r="58" spans="4:20" x14ac:dyDescent="0.2">
      <c r="J58" s="86"/>
    </row>
    <row r="61" spans="4:20" x14ac:dyDescent="0.2">
      <c r="J61" s="117"/>
    </row>
  </sheetData>
  <sortState xmlns:xlrd2="http://schemas.microsoft.com/office/spreadsheetml/2017/richdata2" ref="A25:N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59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Bernardino</vt:lpstr>
      <vt:lpstr>'San Bernardino'!Print_Area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2020-11-17T16:48:27Z</cp:lastPrinted>
  <dcterms:created xsi:type="dcterms:W3CDTF">2004-07-28T16:25:05Z</dcterms:created>
  <dcterms:modified xsi:type="dcterms:W3CDTF">2022-05-04T15:17:20Z</dcterms:modified>
</cp:coreProperties>
</file>