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0-21\Monthly Folders\September 2021\monthly activity reports\"/>
    </mc:Choice>
  </mc:AlternateContent>
  <xr:revisionPtr revIDLastSave="0" documentId="13_ncr:1_{C9AB0988-19F1-4E2F-B0F1-40AB8EDCCA2E}" xr6:coauthVersionLast="45" xr6:coauthVersionMax="45" xr10:uidLastSave="{00000000-0000-0000-0000-000000000000}"/>
  <bookViews>
    <workbookView xWindow="-28920" yWindow="-120" windowWidth="29040" windowHeight="15840" tabRatio="599" xr2:uid="{00000000-000D-0000-FFFF-FFFF00000000}"/>
  </bookViews>
  <sheets>
    <sheet name="SanDAG" sheetId="1" r:id="rId1"/>
  </sheets>
  <externalReferences>
    <externalReference r:id="rId2"/>
  </externalReferences>
  <definedNames>
    <definedName name="_xlnm._FilterDatabase" localSheetId="0" hidden="1">SanDAG!#REF!</definedName>
    <definedName name="_xlnm.Print_Area" localSheetId="0">SanDAG!$A$1:$M$56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2" i="1" l="1"/>
  <c r="K32" i="1"/>
  <c r="J56" i="1" l="1"/>
  <c r="H55" i="1" l="1"/>
  <c r="H54" i="1"/>
  <c r="K54" i="1" s="1"/>
  <c r="F56" i="1" l="1"/>
  <c r="M32" i="1" l="1"/>
  <c r="K55" i="1" l="1"/>
  <c r="G56" i="1" l="1"/>
  <c r="M20" i="1"/>
  <c r="L20" i="1"/>
  <c r="K20" i="1"/>
  <c r="F4" i="1" l="1"/>
  <c r="F44" i="1" s="1"/>
  <c r="H56" i="1" l="1"/>
  <c r="K56" i="1" l="1"/>
  <c r="L39" i="1"/>
  <c r="L42" i="1" l="1"/>
  <c r="L44" i="1" s="1"/>
  <c r="M39" i="1"/>
  <c r="M42" i="1" s="1"/>
  <c r="M44" i="1" s="1"/>
  <c r="K39" i="1"/>
  <c r="K42" i="1" s="1"/>
  <c r="K44" i="1" s="1"/>
  <c r="F13" i="1" l="1"/>
</calcChain>
</file>

<file path=xl/sharedStrings.xml><?xml version="1.0" encoding="utf-8"?>
<sst xmlns="http://schemas.openxmlformats.org/spreadsheetml/2006/main" count="93" uniqueCount="67">
  <si>
    <t>Date of</t>
  </si>
  <si>
    <t>District</t>
  </si>
  <si>
    <t>MPO/RTPA</t>
  </si>
  <si>
    <t>Transaction</t>
  </si>
  <si>
    <t>Project #</t>
  </si>
  <si>
    <t>Location</t>
  </si>
  <si>
    <t>Code</t>
  </si>
  <si>
    <t>RSTP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</si>
  <si>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</si>
  <si>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</si>
  <si>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</si>
  <si>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</si>
  <si>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</si>
  <si>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</si>
  <si>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</si>
  <si>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</si>
  <si>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11</t>
  </si>
  <si>
    <t>San Diego Association of Governments</t>
  </si>
  <si>
    <t>Monthly Activity Report</t>
  </si>
  <si>
    <t>Beginning Balance as of:</t>
  </si>
  <si>
    <t>Total Beginning Balance and Apportionments</t>
  </si>
  <si>
    <t>Activities/Adjustments</t>
  </si>
  <si>
    <t xml:space="preserve">   Subtotal Obligations</t>
  </si>
  <si>
    <t xml:space="preserve">   Subtotal Transfers/Exchanges </t>
  </si>
  <si>
    <t>Total Activities/Adjustments (includes obligations, transfers, and exchanges)</t>
  </si>
  <si>
    <t>Ending Balance as of:
(total beginning balance and apportionments less total activities/adjustments)</t>
  </si>
  <si>
    <t>Obligations</t>
  </si>
  <si>
    <t>Apportionment Adjustments</t>
  </si>
  <si>
    <t>Urban</t>
  </si>
  <si>
    <t>Any Area</t>
  </si>
  <si>
    <t>Urbanized Areas</t>
  </si>
  <si>
    <t>Mission Viejo-Lake Forest-San Clemente (Shared)</t>
  </si>
  <si>
    <t>Total</t>
  </si>
  <si>
    <t>San Diego (Inclusive)</t>
  </si>
  <si>
    <t>Urban Area</t>
  </si>
  <si>
    <t>Adjustments</t>
  </si>
  <si>
    <t>Urban Area Code</t>
  </si>
  <si>
    <t>Obligations &amp; Transfers/
Exchanges</t>
  </si>
  <si>
    <t>703, 55709</t>
  </si>
  <si>
    <t>78661, 023</t>
  </si>
  <si>
    <t>CMAQ and STBGP</t>
  </si>
  <si>
    <t>August 31, 2021 Balance</t>
  </si>
  <si>
    <t xml:space="preserve">Flex overage initially occurred in February 2021 and in April 2021 CBI project STPBIPL-6066(170) was used to correct the overage; however, the CBI project was originally obligated with state flex apportionment.  In August 2021, </t>
  </si>
  <si>
    <t xml:space="preserve">No Transfers/Exchanges </t>
  </si>
  <si>
    <t>Total Beginning 
September 2021 Balance</t>
  </si>
  <si>
    <t>September 30, 2021 Balance</t>
  </si>
  <si>
    <t>San Diego</t>
  </si>
  <si>
    <t>09/09/2021</t>
  </si>
  <si>
    <t>CALTRANS</t>
  </si>
  <si>
    <t>STPLN-6211(139)</t>
  </si>
  <si>
    <t xml:space="preserve">INTERSTATE 805 FROM 0.2 MILE NORTH OF THE PALOMAR STREET OVERCROSSING IN THE CITY OF CHULA VISTA TO 0.4 MILE SOUTH OF ROUTE 805/54 </t>
  </si>
  <si>
    <t>CONSTRUCT SOUND WALL, UNIT 2, PHASE 1 (TC)</t>
  </si>
  <si>
    <t>Z23E</t>
  </si>
  <si>
    <t>Z24E</t>
  </si>
  <si>
    <t>09/21/2021</t>
  </si>
  <si>
    <t>SAN DIEGO</t>
  </si>
  <si>
    <t>STPL-5957(091)</t>
  </si>
  <si>
    <t>ON SOUTH SANTA FE AVE FROM 700 FT SOUTH OF WOODLAND DR TO SIMILAX RD.</t>
  </si>
  <si>
    <t>ROADWAY WIDENING</t>
  </si>
  <si>
    <t>L23E</t>
  </si>
  <si>
    <t>SD ASSOC GOV'T</t>
  </si>
  <si>
    <t>STPL-6066(172)</t>
  </si>
  <si>
    <t>SR-78: NORTH SAN DIEGO COUNTY CORRIDOR</t>
  </si>
  <si>
    <t xml:space="preserve">COMPREHENSIVE INTEGRATED MANAGEMENT PLAN FOR INCREASING TRANSPORTATION OPTIONS, </t>
  </si>
  <si>
    <t>023</t>
  </si>
  <si>
    <t xml:space="preserve">new flex apportionment in FFY 2021-2022 will correct any remaining flex balance overages. </t>
  </si>
  <si>
    <t xml:space="preserve">E-76s were submitted to correct the April 2021 transaction and flex overage.  Not all of the corrections E-76s were approved by FHWA and some flex overage will carry over into the new federal fiscal year (FFY). The issuance 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</si>
</sst>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38" fontId="0" fillId="0" borderId="0"/>
    <xf numFmtId="43" fontId="1" fillId="0" borderId="0" applyFont="0" applyFill="0" applyBorder="0" applyAlignment="0" applyProtection="0"/>
    <xf numFmtId="0" fontId="1" fillId="0" borderId="0"/>
  </cellStyleXfs>
  <cellXfs count="121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7" xfId="0" applyFont="1" applyFill="1" applyBorder="1"/>
    <xf numFmtId="38" fontId="3" fillId="0" borderId="2" xfId="0" applyFont="1" applyFill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0" fontId="3" fillId="0" borderId="11" xfId="0" applyNumberFormat="1" applyFont="1" applyFill="1" applyBorder="1" applyAlignment="1" applyProtection="1"/>
    <xf numFmtId="38" fontId="2" fillId="0" borderId="0" xfId="0" applyFont="1" applyAlignment="1">
      <alignment horizontal="left"/>
    </xf>
    <xf numFmtId="0" fontId="3" fillId="0" borderId="7" xfId="0" applyNumberFormat="1" applyFont="1" applyFill="1" applyBorder="1" applyAlignment="1" applyProtection="1">
      <alignment wrapText="1"/>
    </xf>
    <xf numFmtId="0" fontId="3" fillId="0" borderId="11" xfId="0" applyNumberFormat="1" applyFont="1" applyFill="1" applyBorder="1" applyAlignment="1" applyProtection="1">
      <alignment wrapText="1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40" fontId="3" fillId="0" borderId="0" xfId="0" applyNumberFormat="1" applyFont="1"/>
    <xf numFmtId="0" fontId="3" fillId="0" borderId="7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wrapText="1"/>
    </xf>
    <xf numFmtId="0" fontId="3" fillId="0" borderId="0" xfId="1" applyNumberFormat="1" applyFont="1" applyFill="1" applyBorder="1" applyAlignment="1" applyProtection="1">
      <alignment horizontal="center"/>
    </xf>
    <xf numFmtId="38" fontId="3" fillId="0" borderId="2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38" fontId="3" fillId="0" borderId="8" xfId="0" applyNumberFormat="1" applyFont="1" applyBorder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10" xfId="0" applyNumberFormat="1" applyFont="1" applyFill="1" applyBorder="1"/>
    <xf numFmtId="38" fontId="3" fillId="0" borderId="3" xfId="0" applyFont="1" applyBorder="1"/>
    <xf numFmtId="38" fontId="2" fillId="3" borderId="1" xfId="0" applyFont="1" applyFill="1" applyBorder="1" applyAlignment="1">
      <alignment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2" xfId="0" applyFont="1" applyBorder="1"/>
    <xf numFmtId="38" fontId="3" fillId="0" borderId="4" xfId="0" applyFont="1" applyBorder="1"/>
    <xf numFmtId="38" fontId="3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0" fontId="2" fillId="3" borderId="8" xfId="1" applyNumberFormat="1" applyFont="1" applyFill="1" applyBorder="1" applyAlignment="1" applyProtection="1">
      <alignment horizontal="center"/>
    </xf>
    <xf numFmtId="38" fontId="1" fillId="0" borderId="0" xfId="0" applyFont="1"/>
    <xf numFmtId="38" fontId="2" fillId="0" borderId="15" xfId="0" applyFont="1" applyBorder="1"/>
    <xf numFmtId="38" fontId="1" fillId="0" borderId="15" xfId="0" applyFont="1" applyBorder="1"/>
    <xf numFmtId="38" fontId="1" fillId="0" borderId="15" xfId="0" applyFont="1" applyBorder="1" applyAlignment="1"/>
    <xf numFmtId="38" fontId="2" fillId="0" borderId="16" xfId="0" applyFont="1" applyBorder="1"/>
    <xf numFmtId="38" fontId="1" fillId="0" borderId="16" xfId="0" applyFont="1" applyBorder="1"/>
    <xf numFmtId="38" fontId="1" fillId="0" borderId="16" xfId="0" applyFont="1" applyBorder="1" applyAlignment="1"/>
    <xf numFmtId="0" fontId="2" fillId="3" borderId="14" xfId="1" applyNumberFormat="1" applyFont="1" applyFill="1" applyBorder="1" applyAlignment="1" applyProtection="1">
      <alignment horizontal="center" wrapText="1"/>
    </xf>
    <xf numFmtId="38" fontId="2" fillId="2" borderId="14" xfId="0" applyFont="1" applyFill="1" applyBorder="1" applyAlignment="1">
      <alignment wrapText="1"/>
    </xf>
    <xf numFmtId="39" fontId="3" fillId="0" borderId="0" xfId="1" applyNumberFormat="1" applyFont="1"/>
    <xf numFmtId="38" fontId="2" fillId="3" borderId="5" xfId="1" applyNumberFormat="1" applyFont="1" applyFill="1" applyBorder="1" applyAlignment="1" applyProtection="1">
      <alignment horizontal="center"/>
    </xf>
    <xf numFmtId="38" fontId="2" fillId="0" borderId="0" xfId="0" applyFont="1" applyAlignment="1">
      <alignment horizontal="center"/>
    </xf>
    <xf numFmtId="38" fontId="2" fillId="3" borderId="13" xfId="1" applyNumberFormat="1" applyFont="1" applyFill="1" applyBorder="1" applyAlignment="1" applyProtection="1">
      <alignment horizontal="center"/>
    </xf>
    <xf numFmtId="38" fontId="2" fillId="0" borderId="0" xfId="0" applyFont="1" applyAlignment="1"/>
    <xf numFmtId="38" fontId="2" fillId="3" borderId="12" xfId="1" applyNumberFormat="1" applyFont="1" applyFill="1" applyBorder="1" applyAlignment="1" applyProtection="1">
      <alignment horizontal="right"/>
    </xf>
    <xf numFmtId="0" fontId="1" fillId="0" borderId="17" xfId="0" applyNumberFormat="1" applyFont="1" applyBorder="1" applyAlignment="1">
      <alignment horizontal="center"/>
    </xf>
    <xf numFmtId="38" fontId="3" fillId="0" borderId="0" xfId="0" applyFont="1" applyBorder="1" applyAlignment="1">
      <alignment horizontal="center"/>
    </xf>
    <xf numFmtId="49" fontId="3" fillId="0" borderId="0" xfId="0" quotePrefix="1" applyNumberFormat="1" applyFont="1" applyBorder="1" applyAlignment="1">
      <alignment horizontal="center"/>
    </xf>
    <xf numFmtId="14" fontId="3" fillId="0" borderId="0" xfId="0" quotePrefix="1" applyNumberFormat="1" applyFont="1" applyBorder="1" applyAlignment="1">
      <alignment horizontal="center"/>
    </xf>
    <xf numFmtId="38" fontId="1" fillId="0" borderId="0" xfId="0" applyFont="1" applyAlignment="1">
      <alignment horizontal="center"/>
    </xf>
    <xf numFmtId="38" fontId="0" fillId="0" borderId="0" xfId="0" applyFont="1" applyAlignment="1">
      <alignment wrapText="1"/>
    </xf>
    <xf numFmtId="4" fontId="3" fillId="0" borderId="0" xfId="0" applyNumberFormat="1" applyFont="1" applyFill="1"/>
    <xf numFmtId="0" fontId="3" fillId="0" borderId="2" xfId="0" applyNumberFormat="1" applyFont="1" applyFill="1" applyBorder="1" applyAlignment="1" applyProtection="1">
      <alignment horizontal="center"/>
    </xf>
    <xf numFmtId="38" fontId="0" fillId="0" borderId="0" xfId="0" applyFont="1" applyAlignment="1"/>
    <xf numFmtId="0" fontId="0" fillId="0" borderId="7" xfId="0" applyNumberFormat="1" applyFont="1" applyFill="1" applyBorder="1" applyAlignment="1" applyProtection="1"/>
    <xf numFmtId="38" fontId="0" fillId="0" borderId="2" xfId="0" applyFont="1" applyBorder="1" applyAlignment="1">
      <alignment horizontal="center"/>
    </xf>
    <xf numFmtId="38" fontId="0" fillId="0" borderId="0" xfId="0" applyFont="1" applyBorder="1"/>
    <xf numFmtId="38" fontId="3" fillId="0" borderId="0" xfId="0" applyFont="1" applyAlignment="1">
      <alignment horizontal="right"/>
    </xf>
    <xf numFmtId="38" fontId="3" fillId="0" borderId="4" xfId="0" applyFont="1" applyBorder="1" applyAlignment="1">
      <alignment horizontal="center"/>
    </xf>
    <xf numFmtId="38" fontId="3" fillId="0" borderId="4" xfId="0" applyNumberFormat="1" applyFont="1" applyBorder="1"/>
    <xf numFmtId="38" fontId="3" fillId="0" borderId="5" xfId="0" applyNumberFormat="1" applyFont="1" applyBorder="1"/>
    <xf numFmtId="38" fontId="0" fillId="0" borderId="0" xfId="0" applyFont="1" applyAlignment="1">
      <alignment horizontal="right"/>
    </xf>
    <xf numFmtId="8" fontId="0" fillId="0" borderId="0" xfId="0" applyNumberFormat="1" applyFont="1" applyAlignment="1">
      <alignment wrapText="1"/>
    </xf>
    <xf numFmtId="8" fontId="0" fillId="0" borderId="0" xfId="0" applyNumberFormat="1" applyFont="1" applyFill="1"/>
    <xf numFmtId="38" fontId="3" fillId="0" borderId="0" xfId="0" applyNumberFormat="1" applyFont="1" applyBorder="1"/>
    <xf numFmtId="38" fontId="2" fillId="2" borderId="14" xfId="0" applyFont="1" applyFill="1" applyBorder="1" applyAlignment="1"/>
    <xf numFmtId="49" fontId="0" fillId="0" borderId="15" xfId="0" applyNumberFormat="1" applyFont="1" applyBorder="1" applyAlignment="1">
      <alignment horizontal="center"/>
    </xf>
    <xf numFmtId="0" fontId="0" fillId="0" borderId="7" xfId="1" applyNumberFormat="1" applyFont="1" applyFill="1" applyBorder="1" applyAlignment="1" applyProtection="1">
      <alignment horizontal="center" wrapText="1"/>
    </xf>
    <xf numFmtId="0" fontId="0" fillId="0" borderId="2" xfId="1" applyNumberFormat="1" applyFont="1" applyFill="1" applyBorder="1" applyAlignment="1" applyProtection="1">
      <alignment horizontal="center"/>
    </xf>
    <xf numFmtId="38" fontId="2" fillId="3" borderId="10" xfId="0" applyNumberFormat="1" applyFont="1" applyFill="1" applyBorder="1"/>
    <xf numFmtId="40" fontId="3" fillId="0" borderId="2" xfId="0" applyNumberFormat="1" applyFont="1" applyFill="1" applyBorder="1"/>
    <xf numFmtId="38" fontId="2" fillId="3" borderId="9" xfId="0" applyNumberFormat="1" applyFont="1" applyFill="1" applyBorder="1"/>
    <xf numFmtId="0" fontId="0" fillId="0" borderId="0" xfId="1" applyNumberFormat="1" applyFont="1" applyFill="1" applyBorder="1" applyAlignment="1" applyProtection="1"/>
    <xf numFmtId="38" fontId="2" fillId="0" borderId="0" xfId="0" applyFont="1" applyFill="1" applyAlignment="1">
      <alignment horizontal="center"/>
    </xf>
    <xf numFmtId="38" fontId="1" fillId="0" borderId="0" xfId="0" applyFont="1" applyAlignment="1">
      <alignment horizontal="left"/>
    </xf>
    <xf numFmtId="0" fontId="1" fillId="0" borderId="0" xfId="1" applyNumberFormat="1" applyFont="1" applyFill="1" applyBorder="1" applyAlignment="1" applyProtection="1">
      <alignment horizontal="left"/>
    </xf>
    <xf numFmtId="38" fontId="3" fillId="0" borderId="0" xfId="1" applyNumberFormat="1" applyFont="1" applyFill="1" applyBorder="1" applyAlignment="1" applyProtection="1"/>
    <xf numFmtId="14" fontId="0" fillId="0" borderId="0" xfId="0" quotePrefix="1" applyNumberFormat="1" applyFont="1" applyBorder="1" applyAlignment="1">
      <alignment horizontal="center"/>
    </xf>
    <xf numFmtId="38" fontId="3" fillId="0" borderId="3" xfId="0" applyNumberFormat="1" applyFont="1" applyBorder="1"/>
    <xf numFmtId="0" fontId="1" fillId="0" borderId="0" xfId="1" applyNumberFormat="1" applyFont="1" applyFill="1" applyBorder="1" applyAlignment="1" applyProtection="1">
      <alignment horizontal="center"/>
    </xf>
    <xf numFmtId="0" fontId="0" fillId="0" borderId="2" xfId="0" quotePrefix="1" applyNumberFormat="1" applyFont="1" applyFill="1" applyBorder="1" applyAlignment="1" applyProtection="1">
      <alignment horizontal="center"/>
    </xf>
    <xf numFmtId="38" fontId="2" fillId="2" borderId="14" xfId="0" applyNumberFormat="1" applyFont="1" applyFill="1" applyBorder="1" applyAlignment="1"/>
    <xf numFmtId="38" fontId="0" fillId="0" borderId="4" xfId="0" applyFont="1" applyBorder="1"/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4">
          <cell r="A4" t="str">
            <v>September 30, 2021</v>
          </cell>
        </row>
        <row r="12">
          <cell r="F12" t="str">
            <v>August 31,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9"/>
  <sheetViews>
    <sheetView tabSelected="1" topLeftCell="C1" zoomScaleNormal="100" workbookViewId="0">
      <selection activeCell="Q44" sqref="Q44"/>
    </sheetView>
  </sheetViews>
  <sheetFormatPr defaultColWidth="8.85546875" defaultRowHeight="12.75" x14ac:dyDescent="0.2"/>
  <cols>
    <col min="1" max="1" width="7.42578125" style="1" bestFit="1" customWidth="1"/>
    <col min="2" max="2" width="10.85546875" style="1" bestFit="1" customWidth="1"/>
    <col min="3" max="3" width="9.7109375" style="1" bestFit="1" customWidth="1"/>
    <col min="4" max="4" width="11.5703125" style="7" bestFit="1" customWidth="1"/>
    <col min="5" max="5" width="46.5703125" style="1" customWidth="1"/>
    <col min="6" max="6" width="18.28515625" style="1" customWidth="1"/>
    <col min="7" max="7" width="23.7109375" style="1" customWidth="1"/>
    <col min="8" max="8" width="25.7109375" style="1" customWidth="1"/>
    <col min="9" max="9" width="16.85546875" style="1" bestFit="1" customWidth="1"/>
    <col min="10" max="10" width="12.7109375" style="1" customWidth="1"/>
    <col min="11" max="11" width="16.28515625" style="61" customWidth="1"/>
    <col min="12" max="12" width="14.7109375" style="61" bestFit="1" customWidth="1"/>
    <col min="13" max="13" width="14.140625" style="61" customWidth="1"/>
    <col min="14" max="14" width="8.85546875" style="1"/>
    <col min="15" max="15" width="10.7109375" style="1" bestFit="1" customWidth="1"/>
    <col min="16" max="16" width="13.7109375" style="1" bestFit="1" customWidth="1"/>
    <col min="17" max="16384" width="8.85546875" style="1"/>
  </cols>
  <sheetData>
    <row r="1" spans="1:13" x14ac:dyDescent="0.2">
      <c r="A1" s="79" t="s">
        <v>15</v>
      </c>
      <c r="B1" s="79"/>
      <c r="C1" s="79"/>
      <c r="D1" s="79"/>
      <c r="E1" s="79"/>
      <c r="F1" s="79" t="s">
        <v>17</v>
      </c>
      <c r="G1" s="79"/>
      <c r="H1" s="79"/>
      <c r="I1" s="79"/>
      <c r="J1" s="79"/>
      <c r="K1" s="79"/>
      <c r="L1" s="79"/>
      <c r="M1" s="79"/>
    </row>
    <row r="2" spans="1:13" x14ac:dyDescent="0.2">
      <c r="A2" s="79"/>
      <c r="B2" s="79"/>
      <c r="C2" s="79"/>
      <c r="D2" s="79"/>
      <c r="E2" s="79"/>
      <c r="F2" s="79" t="s">
        <v>18</v>
      </c>
      <c r="G2" s="79"/>
      <c r="H2" s="79"/>
      <c r="I2" s="79"/>
      <c r="J2" s="79"/>
      <c r="K2" s="79"/>
      <c r="L2" s="79"/>
      <c r="M2" s="79"/>
    </row>
    <row r="3" spans="1:13" x14ac:dyDescent="0.2">
      <c r="A3" s="79"/>
      <c r="B3" s="79"/>
      <c r="C3" s="79"/>
      <c r="D3" s="79"/>
      <c r="E3" s="79"/>
      <c r="F3" s="79" t="s">
        <v>40</v>
      </c>
      <c r="G3" s="79"/>
      <c r="H3" s="79"/>
      <c r="I3" s="79"/>
      <c r="J3" s="79"/>
      <c r="K3" s="79"/>
      <c r="L3" s="79"/>
      <c r="M3" s="79"/>
    </row>
    <row r="4" spans="1:13" x14ac:dyDescent="0.2">
      <c r="A4" s="79"/>
      <c r="B4" s="79"/>
      <c r="C4" s="79"/>
      <c r="D4" s="79"/>
      <c r="E4" s="79"/>
      <c r="F4" s="79" t="str">
        <f>[1]Template!$A$4</f>
        <v>September 30, 2021</v>
      </c>
      <c r="G4" s="111"/>
      <c r="H4" s="79"/>
      <c r="I4" s="79"/>
      <c r="J4" s="79"/>
      <c r="K4" s="79"/>
      <c r="L4" s="79"/>
      <c r="M4" s="79"/>
    </row>
    <row r="5" spans="1:13" x14ac:dyDescent="0.2">
      <c r="A5" s="81"/>
      <c r="B5" s="81"/>
      <c r="C5" s="81"/>
      <c r="D5" s="79"/>
      <c r="E5" s="81"/>
      <c r="F5" s="81"/>
      <c r="G5" s="81"/>
      <c r="H5" s="81"/>
      <c r="I5" s="81"/>
      <c r="J5" s="81"/>
      <c r="K5" s="81"/>
      <c r="L5" s="81"/>
      <c r="M5" s="81"/>
    </row>
    <row r="7" spans="1:13" s="7" customFormat="1" x14ac:dyDescent="0.2">
      <c r="A7" s="2"/>
      <c r="B7" s="3"/>
      <c r="C7" s="3"/>
      <c r="D7" s="3"/>
      <c r="E7" s="4"/>
      <c r="F7" s="4"/>
      <c r="G7" s="3"/>
      <c r="H7" s="5"/>
      <c r="I7" s="67"/>
      <c r="J7" s="5"/>
      <c r="K7" s="6"/>
      <c r="L7" s="80"/>
      <c r="M7" s="6"/>
    </row>
    <row r="8" spans="1:13" s="7" customFormat="1" x14ac:dyDescent="0.2">
      <c r="A8" s="62"/>
      <c r="B8" s="63"/>
      <c r="C8" s="63"/>
      <c r="D8" s="63" t="s">
        <v>0</v>
      </c>
      <c r="E8" s="64"/>
      <c r="F8" s="64"/>
      <c r="G8" s="63"/>
      <c r="H8" s="65"/>
      <c r="I8" s="65" t="s">
        <v>10</v>
      </c>
      <c r="J8" s="65" t="s">
        <v>34</v>
      </c>
      <c r="K8" s="66"/>
      <c r="L8" s="82" t="s">
        <v>7</v>
      </c>
      <c r="M8" s="78"/>
    </row>
    <row r="9" spans="1:13" s="7" customFormat="1" x14ac:dyDescent="0.2">
      <c r="A9" s="8" t="s">
        <v>1</v>
      </c>
      <c r="B9" s="9" t="s">
        <v>2</v>
      </c>
      <c r="C9" s="9" t="s">
        <v>13</v>
      </c>
      <c r="D9" s="9" t="s">
        <v>3</v>
      </c>
      <c r="E9" s="9" t="s">
        <v>11</v>
      </c>
      <c r="F9" s="9"/>
      <c r="G9" s="9"/>
      <c r="H9" s="10"/>
      <c r="I9" s="10" t="s">
        <v>6</v>
      </c>
      <c r="J9" s="10" t="s">
        <v>6</v>
      </c>
      <c r="K9" s="11" t="s">
        <v>8</v>
      </c>
      <c r="L9" s="11" t="s">
        <v>28</v>
      </c>
      <c r="M9" s="11" t="s">
        <v>29</v>
      </c>
    </row>
    <row r="10" spans="1:13" x14ac:dyDescent="0.2">
      <c r="A10" s="12"/>
      <c r="B10" s="13"/>
      <c r="C10" s="13"/>
      <c r="D10" s="84"/>
      <c r="F10" s="13"/>
      <c r="G10" s="13"/>
      <c r="H10" s="14"/>
      <c r="I10" s="14"/>
      <c r="J10" s="14"/>
      <c r="K10" s="15"/>
      <c r="L10" s="15"/>
      <c r="M10" s="15"/>
    </row>
    <row r="11" spans="1:13" x14ac:dyDescent="0.2">
      <c r="A11" s="16" t="s">
        <v>16</v>
      </c>
      <c r="B11" s="17">
        <v>6066</v>
      </c>
      <c r="C11" s="17"/>
      <c r="D11" s="84"/>
      <c r="E11" s="18" t="s">
        <v>17</v>
      </c>
      <c r="F11" s="13"/>
      <c r="G11" s="17"/>
      <c r="H11" s="19"/>
      <c r="I11" s="14"/>
      <c r="J11" s="14"/>
      <c r="K11" s="15"/>
      <c r="L11" s="15"/>
      <c r="M11" s="15"/>
    </row>
    <row r="12" spans="1:13" x14ac:dyDescent="0.2">
      <c r="A12" s="16"/>
      <c r="B12" s="17"/>
      <c r="C12" s="17"/>
      <c r="D12" s="84"/>
      <c r="E12" s="18"/>
      <c r="F12" s="13"/>
      <c r="G12" s="17"/>
      <c r="H12" s="19"/>
      <c r="I12" s="14"/>
      <c r="J12" s="14"/>
      <c r="K12" s="15"/>
      <c r="L12" s="15"/>
      <c r="M12" s="15"/>
    </row>
    <row r="13" spans="1:13" x14ac:dyDescent="0.2">
      <c r="A13" s="12"/>
      <c r="B13" s="17"/>
      <c r="C13" s="17"/>
      <c r="D13" s="84"/>
      <c r="E13" s="18" t="s">
        <v>19</v>
      </c>
      <c r="F13" s="20" t="str">
        <f>[1]Template!$F$12</f>
        <v>August 31, 2021</v>
      </c>
      <c r="G13" s="17"/>
      <c r="H13" s="19"/>
      <c r="I13" s="14"/>
      <c r="J13" s="14"/>
      <c r="K13" s="15"/>
      <c r="L13" s="15"/>
      <c r="M13" s="15"/>
    </row>
    <row r="14" spans="1:13" x14ac:dyDescent="0.2">
      <c r="A14" s="16"/>
      <c r="B14" s="21"/>
      <c r="C14" s="21"/>
      <c r="D14" s="84"/>
      <c r="E14" s="1" t="s">
        <v>9</v>
      </c>
      <c r="F14" s="22"/>
      <c r="G14" s="21"/>
      <c r="H14" s="23"/>
      <c r="I14" s="14"/>
      <c r="J14" s="14"/>
      <c r="K14" s="15">
        <v>705037.56000001729</v>
      </c>
      <c r="L14" s="15">
        <v>5246587.07</v>
      </c>
      <c r="M14" s="15">
        <v>-3174801.4432237288</v>
      </c>
    </row>
    <row r="15" spans="1:13" x14ac:dyDescent="0.2">
      <c r="A15" s="12"/>
      <c r="B15" s="13"/>
      <c r="C15" s="13"/>
      <c r="D15" s="84"/>
      <c r="F15" s="13"/>
      <c r="G15" s="13"/>
      <c r="H15" s="14"/>
      <c r="I15" s="14"/>
      <c r="J15" s="14"/>
      <c r="K15" s="15"/>
      <c r="L15" s="15"/>
      <c r="M15" s="15"/>
    </row>
    <row r="16" spans="1:13" x14ac:dyDescent="0.2">
      <c r="A16" s="12"/>
      <c r="B16" s="13"/>
      <c r="C16" s="13"/>
      <c r="D16" s="84"/>
      <c r="E16" s="18" t="s">
        <v>27</v>
      </c>
      <c r="F16" s="13"/>
      <c r="G16" s="13"/>
      <c r="H16" s="14"/>
      <c r="I16" s="24"/>
      <c r="J16" s="25"/>
      <c r="K16" s="15"/>
      <c r="L16" s="15"/>
      <c r="M16" s="15"/>
    </row>
    <row r="17" spans="1:15" x14ac:dyDescent="0.2">
      <c r="A17" s="16"/>
      <c r="B17" s="21"/>
      <c r="C17" s="21"/>
      <c r="D17" s="85"/>
      <c r="E17" s="68"/>
      <c r="F17" s="22"/>
      <c r="G17" s="21"/>
      <c r="H17" s="23"/>
      <c r="I17" s="93"/>
      <c r="J17" s="14"/>
      <c r="K17" s="26"/>
      <c r="L17" s="26"/>
      <c r="M17" s="26"/>
    </row>
    <row r="18" spans="1:15" x14ac:dyDescent="0.2">
      <c r="A18" s="16"/>
      <c r="B18" s="21"/>
      <c r="C18" s="21"/>
      <c r="D18" s="85"/>
      <c r="E18"/>
      <c r="F18" s="22"/>
      <c r="G18" s="21"/>
      <c r="H18" s="23"/>
      <c r="I18" s="93"/>
      <c r="J18" s="14"/>
      <c r="K18" s="108"/>
      <c r="L18" s="26"/>
      <c r="M18" s="26"/>
    </row>
    <row r="19" spans="1:15" x14ac:dyDescent="0.2">
      <c r="A19" s="16"/>
      <c r="B19" s="21"/>
      <c r="C19" s="21"/>
      <c r="D19" s="85"/>
      <c r="F19" s="22"/>
      <c r="G19" s="21"/>
      <c r="H19" s="23"/>
      <c r="I19" s="14"/>
      <c r="J19" s="14"/>
      <c r="K19" s="26"/>
      <c r="L19" s="26"/>
      <c r="M19" s="26"/>
    </row>
    <row r="20" spans="1:15" x14ac:dyDescent="0.2">
      <c r="A20" s="12"/>
      <c r="B20" s="13"/>
      <c r="C20" s="13"/>
      <c r="D20" s="84"/>
      <c r="E20" s="27" t="s">
        <v>20</v>
      </c>
      <c r="F20" s="28" t="s">
        <v>4</v>
      </c>
      <c r="G20" s="28" t="s">
        <v>5</v>
      </c>
      <c r="H20" s="29" t="s">
        <v>14</v>
      </c>
      <c r="I20" s="30"/>
      <c r="J20" s="30"/>
      <c r="K20" s="31">
        <f>SUM(K14,K16:K19)</f>
        <v>705037.56000001729</v>
      </c>
      <c r="L20" s="31">
        <f>SUM(L14,L16:L19)</f>
        <v>5246587.07</v>
      </c>
      <c r="M20" s="31">
        <f>SUM(M14:M19)</f>
        <v>-3174801.4432237288</v>
      </c>
    </row>
    <row r="21" spans="1:15" x14ac:dyDescent="0.2">
      <c r="A21" s="12"/>
      <c r="B21" s="13"/>
      <c r="C21" s="13"/>
      <c r="D21" s="84"/>
      <c r="E21" s="32"/>
      <c r="F21" s="33"/>
      <c r="G21" s="33"/>
      <c r="H21" s="34"/>
      <c r="I21" s="34"/>
      <c r="J21" s="34"/>
      <c r="K21" s="15"/>
      <c r="L21" s="15"/>
      <c r="M21" s="15"/>
    </row>
    <row r="22" spans="1:15" x14ac:dyDescent="0.2">
      <c r="A22" s="12"/>
      <c r="B22" s="13"/>
      <c r="C22" s="13"/>
      <c r="D22" s="84"/>
      <c r="E22" s="35" t="s">
        <v>21</v>
      </c>
      <c r="F22" s="33"/>
      <c r="G22" s="33"/>
      <c r="H22" s="34"/>
      <c r="I22" s="34"/>
      <c r="J22" s="34"/>
      <c r="K22" s="15"/>
      <c r="L22" s="15"/>
      <c r="M22" s="15"/>
    </row>
    <row r="23" spans="1:15" x14ac:dyDescent="0.2">
      <c r="A23" s="16"/>
      <c r="B23" s="17"/>
      <c r="C23" s="13"/>
      <c r="D23" s="84"/>
      <c r="F23" s="33"/>
      <c r="G23" s="33"/>
      <c r="H23" s="36"/>
      <c r="I23" s="33"/>
      <c r="J23" s="34"/>
      <c r="K23" s="15"/>
      <c r="L23" s="15"/>
      <c r="M23" s="15"/>
    </row>
    <row r="24" spans="1:15" x14ac:dyDescent="0.2">
      <c r="A24" s="16"/>
      <c r="B24" s="17"/>
      <c r="C24" s="13"/>
      <c r="D24" s="84"/>
      <c r="E24" s="37" t="s">
        <v>26</v>
      </c>
      <c r="F24" s="33"/>
      <c r="G24" s="33"/>
      <c r="H24" s="36"/>
      <c r="I24" s="33"/>
      <c r="J24" s="34"/>
      <c r="K24" s="15"/>
      <c r="L24" s="15"/>
      <c r="M24" s="15"/>
    </row>
    <row r="25" spans="1:15" x14ac:dyDescent="0.2">
      <c r="A25" s="16"/>
      <c r="B25" s="17"/>
      <c r="C25" s="13"/>
      <c r="D25" s="84"/>
      <c r="E25" s="91"/>
      <c r="F25" s="33"/>
      <c r="G25" s="33"/>
      <c r="H25" s="36"/>
      <c r="I25" s="45"/>
      <c r="J25" s="90"/>
      <c r="K25" s="15"/>
      <c r="L25" s="15"/>
      <c r="M25" s="15"/>
    </row>
    <row r="26" spans="1:15" x14ac:dyDescent="0.2">
      <c r="A26" s="16" t="s">
        <v>16</v>
      </c>
      <c r="B26" s="17">
        <v>6066</v>
      </c>
      <c r="C26" s="13" t="s">
        <v>46</v>
      </c>
      <c r="D26" s="84" t="s">
        <v>47</v>
      </c>
      <c r="E26" s="112" t="s">
        <v>48</v>
      </c>
      <c r="F26" s="33" t="s">
        <v>49</v>
      </c>
      <c r="G26" s="33" t="s">
        <v>50</v>
      </c>
      <c r="H26" s="36" t="s">
        <v>51</v>
      </c>
      <c r="I26" s="45" t="s">
        <v>52</v>
      </c>
      <c r="J26" s="90">
        <v>78661</v>
      </c>
      <c r="K26" s="15"/>
      <c r="L26" s="15">
        <v>799066.45</v>
      </c>
      <c r="M26" s="15"/>
    </row>
    <row r="27" spans="1:15" x14ac:dyDescent="0.2">
      <c r="A27" s="16" t="s">
        <v>16</v>
      </c>
      <c r="B27" s="17">
        <v>6066</v>
      </c>
      <c r="C27" s="13" t="s">
        <v>46</v>
      </c>
      <c r="D27" s="84" t="s">
        <v>47</v>
      </c>
      <c r="E27" s="91" t="s">
        <v>48</v>
      </c>
      <c r="F27" s="33" t="s">
        <v>49</v>
      </c>
      <c r="G27" s="33" t="s">
        <v>50</v>
      </c>
      <c r="H27" s="36" t="s">
        <v>51</v>
      </c>
      <c r="I27" s="45" t="s">
        <v>53</v>
      </c>
      <c r="J27" s="90"/>
      <c r="K27" s="15"/>
      <c r="L27" s="15"/>
      <c r="M27" s="15">
        <v>-799066.45</v>
      </c>
    </row>
    <row r="28" spans="1:15" x14ac:dyDescent="0.2">
      <c r="A28" s="16" t="s">
        <v>16</v>
      </c>
      <c r="B28" s="17">
        <v>6066</v>
      </c>
      <c r="C28" s="13" t="s">
        <v>46</v>
      </c>
      <c r="D28" s="84" t="s">
        <v>54</v>
      </c>
      <c r="E28" s="112" t="s">
        <v>55</v>
      </c>
      <c r="F28" s="33" t="s">
        <v>56</v>
      </c>
      <c r="G28" s="33" t="s">
        <v>57</v>
      </c>
      <c r="H28" s="36" t="s">
        <v>58</v>
      </c>
      <c r="I28" s="45" t="s">
        <v>59</v>
      </c>
      <c r="J28" s="118" t="s">
        <v>64</v>
      </c>
      <c r="K28" s="15"/>
      <c r="L28" s="15">
        <v>-51266.95</v>
      </c>
      <c r="M28" s="15"/>
      <c r="O28" s="44"/>
    </row>
    <row r="29" spans="1:15" x14ac:dyDescent="0.2">
      <c r="A29" s="16" t="s">
        <v>16</v>
      </c>
      <c r="B29" s="17">
        <v>6066</v>
      </c>
      <c r="C29" s="13" t="s">
        <v>46</v>
      </c>
      <c r="D29" s="84" t="s">
        <v>47</v>
      </c>
      <c r="E29" s="112" t="s">
        <v>60</v>
      </c>
      <c r="F29" s="33" t="s">
        <v>61</v>
      </c>
      <c r="G29" s="33" t="s">
        <v>62</v>
      </c>
      <c r="H29" s="36" t="s">
        <v>63</v>
      </c>
      <c r="I29" s="45" t="s">
        <v>52</v>
      </c>
      <c r="J29" s="90">
        <v>78661</v>
      </c>
      <c r="K29" s="15"/>
      <c r="L29" s="15">
        <v>1550000</v>
      </c>
      <c r="M29" s="15"/>
    </row>
    <row r="30" spans="1:15" x14ac:dyDescent="0.2">
      <c r="A30" s="16" t="s">
        <v>16</v>
      </c>
      <c r="B30" s="17">
        <v>6066</v>
      </c>
      <c r="C30" s="13" t="s">
        <v>46</v>
      </c>
      <c r="D30" s="84" t="s">
        <v>47</v>
      </c>
      <c r="E30" s="91" t="s">
        <v>60</v>
      </c>
      <c r="F30" s="33" t="s">
        <v>61</v>
      </c>
      <c r="G30" s="33" t="s">
        <v>62</v>
      </c>
      <c r="H30" s="36" t="s">
        <v>63</v>
      </c>
      <c r="I30" s="45" t="s">
        <v>53</v>
      </c>
      <c r="J30" s="90"/>
      <c r="K30" s="15"/>
      <c r="L30" s="15"/>
      <c r="M30" s="15">
        <v>-1550000</v>
      </c>
    </row>
    <row r="31" spans="1:15" x14ac:dyDescent="0.2">
      <c r="A31" s="16"/>
      <c r="B31" s="17"/>
      <c r="C31" s="13"/>
      <c r="D31" s="84"/>
      <c r="F31" s="33"/>
      <c r="G31" s="38"/>
      <c r="H31" s="39"/>
      <c r="I31" s="33"/>
      <c r="J31" s="34"/>
      <c r="K31" s="15"/>
      <c r="L31" s="15"/>
      <c r="M31" s="15"/>
    </row>
    <row r="32" spans="1:15" x14ac:dyDescent="0.2">
      <c r="A32" s="12"/>
      <c r="B32" s="13"/>
      <c r="C32" s="13"/>
      <c r="D32" s="84"/>
      <c r="E32" s="40" t="s">
        <v>22</v>
      </c>
      <c r="F32" s="41"/>
      <c r="G32" s="41"/>
      <c r="H32" s="42"/>
      <c r="I32" s="42"/>
      <c r="J32" s="42"/>
      <c r="K32" s="43">
        <f>SUM(K25:K31)</f>
        <v>0</v>
      </c>
      <c r="L32" s="43">
        <f>SUM(L25:L31)</f>
        <v>2297799.5</v>
      </c>
      <c r="M32" s="43">
        <f>SUM(M25:M31)</f>
        <v>-2349066.4500000002</v>
      </c>
    </row>
    <row r="33" spans="1:15" x14ac:dyDescent="0.2">
      <c r="A33" s="12"/>
      <c r="B33" s="13"/>
      <c r="C33" s="13"/>
      <c r="D33" s="84"/>
      <c r="E33" s="32"/>
      <c r="F33" s="33"/>
      <c r="G33" s="33"/>
      <c r="H33" s="34"/>
      <c r="I33" s="34"/>
      <c r="J33" s="34"/>
      <c r="K33" s="15"/>
      <c r="L33" s="15"/>
      <c r="M33" s="15"/>
    </row>
    <row r="34" spans="1:15" x14ac:dyDescent="0.2">
      <c r="A34" s="12"/>
      <c r="B34" s="17"/>
      <c r="C34" s="13"/>
      <c r="D34" s="84"/>
      <c r="E34" s="18" t="s">
        <v>12</v>
      </c>
      <c r="F34" s="33"/>
      <c r="G34" s="45"/>
      <c r="H34" s="34"/>
      <c r="I34" s="34"/>
      <c r="J34" s="34"/>
      <c r="K34" s="15" t="s">
        <v>15</v>
      </c>
      <c r="L34" s="15" t="s">
        <v>15</v>
      </c>
      <c r="M34" s="15"/>
    </row>
    <row r="35" spans="1:15" x14ac:dyDescent="0.2">
      <c r="A35" s="16"/>
      <c r="B35" s="17"/>
      <c r="C35" s="13"/>
      <c r="D35" s="86"/>
      <c r="F35" s="33"/>
      <c r="G35" s="33"/>
      <c r="H35" s="46"/>
      <c r="I35" s="34"/>
      <c r="J35" s="34"/>
      <c r="K35" s="15"/>
      <c r="L35" s="15"/>
      <c r="M35" s="15"/>
    </row>
    <row r="36" spans="1:15" s="49" customFormat="1" x14ac:dyDescent="0.2">
      <c r="A36" s="16"/>
      <c r="B36" s="17"/>
      <c r="C36" s="94"/>
      <c r="D36" s="115"/>
      <c r="E36" s="117" t="s">
        <v>43</v>
      </c>
      <c r="F36" s="92"/>
      <c r="G36" s="92"/>
      <c r="H36" s="92"/>
      <c r="I36" s="105"/>
      <c r="J36" s="106"/>
      <c r="K36" s="48"/>
      <c r="L36" s="48"/>
      <c r="M36" s="48"/>
      <c r="N36" s="110"/>
      <c r="O36" s="114"/>
    </row>
    <row r="37" spans="1:15" s="49" customFormat="1" x14ac:dyDescent="0.2">
      <c r="A37" s="16"/>
      <c r="B37" s="17"/>
      <c r="C37" s="13"/>
      <c r="D37" s="86"/>
      <c r="E37" s="47"/>
      <c r="F37" s="33"/>
      <c r="G37" s="38"/>
      <c r="H37" s="46"/>
      <c r="I37" s="50"/>
      <c r="J37" s="50"/>
      <c r="K37" s="48"/>
      <c r="L37" s="48"/>
      <c r="M37" s="48"/>
    </row>
    <row r="38" spans="1:15" x14ac:dyDescent="0.2">
      <c r="A38" s="16"/>
      <c r="B38" s="17"/>
      <c r="C38" s="13"/>
      <c r="D38" s="86"/>
      <c r="F38" s="33"/>
      <c r="G38" s="33"/>
      <c r="H38" s="34"/>
      <c r="I38" s="34"/>
      <c r="J38" s="34"/>
      <c r="K38" s="15"/>
      <c r="L38" s="15"/>
      <c r="M38" s="15"/>
    </row>
    <row r="39" spans="1:15" x14ac:dyDescent="0.2">
      <c r="A39" s="12"/>
      <c r="B39" s="13"/>
      <c r="C39" s="13"/>
      <c r="D39" s="84"/>
      <c r="E39" s="40" t="s">
        <v>23</v>
      </c>
      <c r="F39" s="41"/>
      <c r="G39" s="41"/>
      <c r="H39" s="42"/>
      <c r="I39" s="42"/>
      <c r="J39" s="42"/>
      <c r="K39" s="43">
        <f>SUM(K35:K38)</f>
        <v>0</v>
      </c>
      <c r="L39" s="43">
        <f>SUM(L35:L38)</f>
        <v>0</v>
      </c>
      <c r="M39" s="43">
        <f>SUM(M35:M38)</f>
        <v>0</v>
      </c>
    </row>
    <row r="40" spans="1:15" x14ac:dyDescent="0.2">
      <c r="A40" s="12"/>
      <c r="B40" s="13"/>
      <c r="C40" s="13"/>
      <c r="D40" s="84"/>
      <c r="E40" s="32"/>
      <c r="F40" s="32"/>
      <c r="G40" s="32"/>
      <c r="H40" s="32"/>
      <c r="I40" s="32"/>
      <c r="J40" s="32"/>
      <c r="K40" s="51"/>
      <c r="L40" s="51"/>
      <c r="M40" s="15"/>
    </row>
    <row r="41" spans="1:15" x14ac:dyDescent="0.2">
      <c r="A41" s="12"/>
      <c r="B41" s="13"/>
      <c r="C41" s="13"/>
      <c r="D41" s="84"/>
      <c r="F41" s="13"/>
      <c r="G41" s="13"/>
      <c r="H41" s="13"/>
      <c r="I41" s="13"/>
      <c r="J41" s="13"/>
      <c r="K41" s="52"/>
      <c r="L41" s="52"/>
      <c r="M41" s="15"/>
    </row>
    <row r="42" spans="1:15" ht="30" customHeight="1" x14ac:dyDescent="0.2">
      <c r="A42" s="12"/>
      <c r="B42" s="13"/>
      <c r="C42" s="13"/>
      <c r="D42" s="84"/>
      <c r="E42" s="27" t="s">
        <v>24</v>
      </c>
      <c r="F42" s="53"/>
      <c r="G42" s="53"/>
      <c r="H42" s="53"/>
      <c r="I42" s="53"/>
      <c r="J42" s="53"/>
      <c r="K42" s="54">
        <f>+K32+K39</f>
        <v>0</v>
      </c>
      <c r="L42" s="54">
        <f>+L32+L39</f>
        <v>2297799.5</v>
      </c>
      <c r="M42" s="31">
        <f>+M32+M39</f>
        <v>-2349066.4500000002</v>
      </c>
    </row>
    <row r="43" spans="1:15" x14ac:dyDescent="0.2">
      <c r="A43" s="12"/>
      <c r="B43" s="13"/>
      <c r="C43" s="13"/>
      <c r="D43" s="84"/>
      <c r="E43" s="13"/>
      <c r="F43" s="55"/>
      <c r="G43" s="13"/>
      <c r="H43" s="13"/>
      <c r="I43" s="13"/>
      <c r="J43" s="13"/>
      <c r="K43" s="52"/>
      <c r="L43" s="52"/>
      <c r="M43" s="15"/>
    </row>
    <row r="44" spans="1:15" s="13" customFormat="1" ht="38.25" customHeight="1" x14ac:dyDescent="0.2">
      <c r="A44" s="12"/>
      <c r="D44" s="84"/>
      <c r="E44" s="56" t="s">
        <v>25</v>
      </c>
      <c r="F44" s="57" t="str">
        <f>F4</f>
        <v>September 30, 2021</v>
      </c>
      <c r="G44" s="58"/>
      <c r="H44" s="58"/>
      <c r="I44" s="58"/>
      <c r="J44" s="58"/>
      <c r="K44" s="107">
        <f>-K42+K20</f>
        <v>705037.56000001729</v>
      </c>
      <c r="L44" s="107">
        <f>-L42+L20</f>
        <v>2948787.5700000003</v>
      </c>
      <c r="M44" s="109">
        <f>-M42+M20</f>
        <v>-825734.99322372861</v>
      </c>
      <c r="N44" s="102"/>
    </row>
    <row r="45" spans="1:15" s="13" customFormat="1" x14ac:dyDescent="0.2">
      <c r="A45" s="12"/>
      <c r="D45" s="84"/>
      <c r="G45" s="55"/>
      <c r="H45" s="55"/>
      <c r="I45" s="55"/>
      <c r="J45" s="55"/>
      <c r="K45" s="116"/>
      <c r="L45" s="102"/>
      <c r="M45" s="15"/>
    </row>
    <row r="46" spans="1:15" s="13" customFormat="1" x14ac:dyDescent="0.2">
      <c r="A46" s="12"/>
      <c r="D46" s="84"/>
      <c r="E46" s="113" t="s">
        <v>42</v>
      </c>
      <c r="K46" s="102"/>
      <c r="L46" s="102"/>
      <c r="M46" s="15"/>
    </row>
    <row r="47" spans="1:15" s="13" customFormat="1" x14ac:dyDescent="0.2">
      <c r="A47" s="12"/>
      <c r="D47" s="84"/>
      <c r="E47" s="94" t="s">
        <v>66</v>
      </c>
      <c r="K47" s="102"/>
      <c r="L47" s="102"/>
      <c r="M47" s="15"/>
    </row>
    <row r="48" spans="1:15" s="13" customFormat="1" x14ac:dyDescent="0.2">
      <c r="A48" s="59"/>
      <c r="B48" s="60"/>
      <c r="C48" s="60"/>
      <c r="D48" s="96"/>
      <c r="E48" s="120" t="s">
        <v>65</v>
      </c>
      <c r="F48" s="60"/>
      <c r="G48" s="60"/>
      <c r="H48" s="60"/>
      <c r="I48" s="60"/>
      <c r="J48" s="60"/>
      <c r="K48" s="97"/>
      <c r="L48" s="97"/>
      <c r="M48" s="98"/>
    </row>
    <row r="49" spans="4:16" x14ac:dyDescent="0.2">
      <c r="E49" s="88"/>
      <c r="F49" s="88"/>
      <c r="G49" s="88"/>
      <c r="H49" s="88"/>
      <c r="I49" s="88"/>
      <c r="J49" s="99"/>
      <c r="K49" s="100"/>
      <c r="L49" s="100"/>
      <c r="M49" s="100"/>
    </row>
    <row r="50" spans="4:16" ht="14.25" customHeight="1" x14ac:dyDescent="0.2">
      <c r="J50" s="99"/>
      <c r="K50" s="101"/>
      <c r="L50" s="101"/>
      <c r="M50" s="101"/>
    </row>
    <row r="51" spans="4:16" ht="16.5" customHeight="1" x14ac:dyDescent="0.2">
      <c r="J51" s="95"/>
      <c r="K51" s="89"/>
      <c r="L51" s="89"/>
      <c r="M51" s="89"/>
      <c r="P51" s="44"/>
    </row>
    <row r="52" spans="4:16" ht="13.5" thickBot="1" x14ac:dyDescent="0.25">
      <c r="K52" s="44"/>
      <c r="L52" s="44"/>
      <c r="M52" s="44"/>
    </row>
    <row r="53" spans="4:16" s="68" customFormat="1" ht="39" thickBot="1" x14ac:dyDescent="0.25">
      <c r="D53" s="87"/>
      <c r="E53" s="75" t="s">
        <v>30</v>
      </c>
      <c r="F53" s="75" t="s">
        <v>41</v>
      </c>
      <c r="G53" s="75" t="s">
        <v>35</v>
      </c>
      <c r="H53" s="75" t="s">
        <v>44</v>
      </c>
      <c r="I53" s="75" t="s">
        <v>36</v>
      </c>
      <c r="J53" s="75" t="s">
        <v>37</v>
      </c>
      <c r="K53" s="75" t="s">
        <v>45</v>
      </c>
    </row>
    <row r="54" spans="4:16" s="68" customFormat="1" x14ac:dyDescent="0.2">
      <c r="D54" s="87"/>
      <c r="E54" s="69" t="s">
        <v>33</v>
      </c>
      <c r="F54" s="70">
        <v>5237604.1400000006</v>
      </c>
      <c r="G54" s="70"/>
      <c r="H54" s="70">
        <f>F54+G54</f>
        <v>5237604.1400000006</v>
      </c>
      <c r="I54" s="83" t="s">
        <v>39</v>
      </c>
      <c r="J54" s="71">
        <v>2297799.5</v>
      </c>
      <c r="K54" s="71">
        <f>H54-J54</f>
        <v>2939804.6400000006</v>
      </c>
    </row>
    <row r="55" spans="4:16" s="68" customFormat="1" ht="13.5" thickBot="1" x14ac:dyDescent="0.25">
      <c r="D55" s="87"/>
      <c r="E55" s="72" t="s">
        <v>31</v>
      </c>
      <c r="F55" s="73">
        <v>8982.9300000009825</v>
      </c>
      <c r="G55" s="73"/>
      <c r="H55" s="73">
        <f>F55+G55</f>
        <v>8982.9300000009825</v>
      </c>
      <c r="I55" s="104" t="s">
        <v>38</v>
      </c>
      <c r="J55" s="74"/>
      <c r="K55" s="74">
        <f>H55-J55</f>
        <v>8982.9300000009825</v>
      </c>
    </row>
    <row r="56" spans="4:16" s="68" customFormat="1" ht="13.5" thickBot="1" x14ac:dyDescent="0.25">
      <c r="D56" s="87"/>
      <c r="E56" s="76" t="s">
        <v>32</v>
      </c>
      <c r="F56" s="103">
        <f>SUM(F54:F55)</f>
        <v>5246587.0700000012</v>
      </c>
      <c r="G56" s="103">
        <f>SUM(G54:G55)</f>
        <v>0</v>
      </c>
      <c r="H56" s="103">
        <f>SUM(H54:H55)</f>
        <v>5246587.0700000012</v>
      </c>
      <c r="I56" s="76"/>
      <c r="J56" s="103">
        <f>SUM(J54:J55)</f>
        <v>2297799.5</v>
      </c>
      <c r="K56" s="119">
        <f>SUM(K54:K55)</f>
        <v>2948787.5700000017</v>
      </c>
    </row>
    <row r="57" spans="4:16" x14ac:dyDescent="0.2">
      <c r="F57" s="44"/>
      <c r="G57" s="44"/>
      <c r="H57" s="44"/>
      <c r="I57" s="44"/>
      <c r="J57" s="44"/>
      <c r="K57" s="44"/>
      <c r="L57" s="44"/>
    </row>
    <row r="58" spans="4:16" x14ac:dyDescent="0.2">
      <c r="F58" s="77"/>
      <c r="G58" s="77"/>
      <c r="H58" s="77"/>
      <c r="I58" s="77"/>
      <c r="J58" s="77"/>
      <c r="K58" s="77"/>
    </row>
    <row r="59" spans="4:16" x14ac:dyDescent="0.2">
      <c r="F59" s="44"/>
      <c r="G59" s="44"/>
      <c r="H59" s="44"/>
      <c r="I59" s="44"/>
      <c r="J59" s="44"/>
      <c r="K59" s="44"/>
    </row>
  </sheetData>
  <sortState xmlns:xlrd2="http://schemas.microsoft.com/office/spreadsheetml/2017/richdata2" ref="A25:M30">
    <sortCondition ref="F25:F30"/>
    <sortCondition ref="I25:I30"/>
  </sortState>
  <phoneticPr fontId="0" type="noConversion"/>
  <printOptions horizontalCentered="1"/>
  <pageMargins left="0.25" right="0.25" top="0.5" bottom="0.5" header="0.5" footer="0.25"/>
  <pageSetup scale="63" orientation="landscape" r:id="rId1"/>
  <headerFooter alignWithMargins="0">
    <oddHeader xml:space="preserve">&amp;C
</oddHeader>
    <oddFooter>&amp;L&amp;8&amp;F&amp;R&amp;8&amp;D</oddFooter>
  </headerFooter>
  <rowBreaks count="1" manualBreakCount="1">
    <brk id="5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SanDAG</vt:lpstr>
      <vt:lpstr>SanDAG!Print_Area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2019-12-11T15:40:34Z</cp:lastPrinted>
  <dcterms:created xsi:type="dcterms:W3CDTF">2004-07-28T16:25:05Z</dcterms:created>
  <dcterms:modified xsi:type="dcterms:W3CDTF">2021-10-11T22:55:37Z</dcterms:modified>
</cp:coreProperties>
</file>