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uly 2021\monthly activity reports\"/>
    </mc:Choice>
  </mc:AlternateContent>
  <xr:revisionPtr revIDLastSave="0" documentId="13_ncr:1_{43DC1471-86AD-449B-A109-A62920FDCFE0}" xr6:coauthVersionLast="45" xr6:coauthVersionMax="45" xr10:uidLastSave="{00000000-0000-0000-0000-000000000000}"/>
  <bookViews>
    <workbookView xWindow="-120" yWindow="-120" windowWidth="29040" windowHeight="15840" tabRatio="590" xr2:uid="{00000000-000D-0000-FFFF-FFFF00000000}"/>
  </bookViews>
  <sheets>
    <sheet name="LAMTA" sheetId="2" r:id="rId1"/>
  </sheets>
  <externalReferences>
    <externalReference r:id="rId2"/>
  </externalReferences>
  <definedNames>
    <definedName name="_xlnm._FilterDatabase" localSheetId="0" hidden="1">LAMTA!#REF!</definedName>
    <definedName name="_xlnm.Print_Area" localSheetId="0">LAMTA!$A$1:$M$57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2" l="1"/>
  <c r="K33" i="2"/>
  <c r="L40" i="2" l="1"/>
  <c r="M33" i="2" l="1"/>
  <c r="L43" i="2"/>
  <c r="G57" i="2" l="1"/>
  <c r="F57" i="2" l="1"/>
  <c r="H56" i="2" l="1"/>
  <c r="H55" i="2"/>
  <c r="K55" i="2" s="1"/>
  <c r="H54" i="2"/>
  <c r="H53" i="2"/>
  <c r="H57" i="2" l="1"/>
  <c r="K40" i="2"/>
  <c r="M40" i="2"/>
  <c r="J57" i="2" l="1"/>
  <c r="K21" i="2"/>
  <c r="K53" i="2" l="1"/>
  <c r="F5" i="2"/>
  <c r="F45" i="2" s="1"/>
  <c r="K56" i="2" l="1"/>
  <c r="M21" i="2"/>
  <c r="L21" i="2"/>
  <c r="L45" i="2" s="1"/>
  <c r="K54" i="2" l="1"/>
  <c r="K57" i="2" s="1"/>
  <c r="M43" i="2" l="1"/>
  <c r="K43" i="2"/>
  <c r="K45" i="2" s="1"/>
  <c r="M45" i="2" l="1"/>
  <c r="F14" i="2" l="1"/>
</calcChain>
</file>

<file path=xl/sharedStrings.xml><?xml version="1.0" encoding="utf-8"?>
<sst xmlns="http://schemas.openxmlformats.org/spreadsheetml/2006/main" count="75" uniqueCount="63">
  <si>
    <t>Appn</t>
  </si>
  <si>
    <t>Local Agency</t>
  </si>
  <si>
    <t>Transfers/Exchanges (includes FTAs)</t>
  </si>
  <si>
    <t>County</t>
  </si>
  <si>
    <t>Description</t>
  </si>
  <si>
    <t xml:space="preserve"> </t>
  </si>
  <si>
    <t>07</t>
  </si>
  <si>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</si>
  <si>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</si>
  <si>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</si>
  <si>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</si>
  <si>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</si>
  <si>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</si>
  <si>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</si>
  <si>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</si>
  <si>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</si>
  <si>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Obligations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</si>
  <si>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</si>
  <si>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</si>
  <si>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</si>
  <si>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</si>
  <si>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</si>
  <si>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</si>
  <si>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</si>
  <si>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</si>
  <si>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Los Angeles County Metropolitan Transportation Authority</t>
  </si>
  <si>
    <t>Apportionment Adjustments</t>
  </si>
  <si>
    <t>Urban</t>
  </si>
  <si>
    <t>Any Area</t>
  </si>
  <si>
    <t>Urbanized Areas</t>
  </si>
  <si>
    <t>Lancaster-Palmdale (Inclusive)</t>
  </si>
  <si>
    <t>Santa Clarita (Inclusive)</t>
  </si>
  <si>
    <t>LA-Long Beach-Anaheim (Shared)</t>
  </si>
  <si>
    <t>Thousand Oaks (Shared)</t>
  </si>
  <si>
    <t>Total</t>
  </si>
  <si>
    <t>Urban Area</t>
  </si>
  <si>
    <t xml:space="preserve">Adjustments </t>
  </si>
  <si>
    <t>Urban Area Code</t>
  </si>
  <si>
    <t>Obligations &amp; Transfers/
Exchanges</t>
  </si>
  <si>
    <t xml:space="preserve">RSTP </t>
  </si>
  <si>
    <t>301, 47611</t>
  </si>
  <si>
    <t>002, 702, 51445</t>
  </si>
  <si>
    <t>CMAQ and STBGP</t>
  </si>
  <si>
    <t>June 30, 2021 Balance</t>
  </si>
  <si>
    <t xml:space="preserve">No Transfers/Exchanges </t>
  </si>
  <si>
    <t>Total Beginning 
July 2021 Balance</t>
  </si>
  <si>
    <t>July 31, 2021 Balance</t>
  </si>
  <si>
    <t>Los Angeles</t>
  </si>
  <si>
    <t>07/01/2021</t>
  </si>
  <si>
    <t>LOS ANGELES</t>
  </si>
  <si>
    <t>BPMPL-5953(680)</t>
  </si>
  <si>
    <t>21 BRIDGES WITHIN LOS ANGELES COUNTY</t>
  </si>
  <si>
    <t>BRIDGE PREVENTATIVE MAINTENANCE PROGRAM - GROUP 6  (TC)</t>
  </si>
  <si>
    <t>Z230</t>
  </si>
  <si>
    <t>07/27/2021</t>
  </si>
  <si>
    <t>CML-5006(690)</t>
  </si>
  <si>
    <t>IN CITY OF LA AT VARIOUS LOCATION THROUGHOUT THE CITY</t>
  </si>
  <si>
    <t>WAYFINDING SIGNAGE TO DIRECT BICYCLISTS</t>
  </si>
  <si>
    <t>Z400</t>
  </si>
  <si>
    <t>CML-5006(841)</t>
  </si>
  <si>
    <t xml:space="preserve">IN THE CITY OF LOS ANGELES, SOUTH OF WEST 3RD ST. WEST OF SOUTH UNION AVE. NORTH OF OLYMPIC BLVD. EAST OF SOUTH HOOVER ST &amp; EAST OF </t>
  </si>
  <si>
    <t>WESTLAKE MACARTHUR PARK PEDESTRIAN IMPROVEMENT PROJECT</t>
  </si>
  <si>
    <t>51445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</si>
</sst>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0_);[Red]\(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6" fillId="0" borderId="0"/>
    <xf numFmtId="38" fontId="1" fillId="0" borderId="0"/>
  </cellStyleXfs>
  <cellXfs count="159">
    <xf numFmtId="38" fontId="0" fillId="0" borderId="0" xfId="0"/>
    <xf numFmtId="38" fontId="3" fillId="0" borderId="0" xfId="0" applyFont="1"/>
    <xf numFmtId="43" fontId="4" fillId="3" borderId="12" xfId="1" applyFont="1" applyFill="1" applyBorder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3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3" fillId="3" borderId="5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0" xfId="0" applyFont="1" applyBorder="1" applyAlignment="1">
      <alignment horizontal="left"/>
    </xf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38" fontId="5" fillId="0" borderId="0" xfId="0" applyFont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9" xfId="0" applyFont="1" applyBorder="1"/>
    <xf numFmtId="40" fontId="3" fillId="0" borderId="0" xfId="0" applyNumberFormat="1" applyFont="1"/>
    <xf numFmtId="38" fontId="3" fillId="0" borderId="0" xfId="0" applyFont="1" applyAlignment="1"/>
    <xf numFmtId="38" fontId="3" fillId="0" borderId="2" xfId="0" applyNumberFormat="1" applyFont="1" applyFill="1" applyBorder="1" applyAlignment="1"/>
    <xf numFmtId="40" fontId="3" fillId="0" borderId="0" xfId="0" applyNumberFormat="1" applyFont="1" applyAlignment="1"/>
    <xf numFmtId="38" fontId="2" fillId="0" borderId="8" xfId="0" applyNumberFormat="1" applyFont="1" applyBorder="1"/>
    <xf numFmtId="38" fontId="3" fillId="2" borderId="1" xfId="0" applyFont="1" applyFill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3" xfId="0" applyFont="1" applyBorder="1"/>
    <xf numFmtId="38" fontId="3" fillId="0" borderId="3" xfId="0" applyNumberFormat="1" applyFont="1" applyBorder="1"/>
    <xf numFmtId="38" fontId="3" fillId="0" borderId="0" xfId="0" applyNumberFormat="1" applyFont="1"/>
    <xf numFmtId="4" fontId="3" fillId="0" borderId="0" xfId="0" applyNumberFormat="1" applyFont="1"/>
    <xf numFmtId="38" fontId="0" fillId="0" borderId="0" xfId="0" applyFont="1" applyBorder="1" applyAlignment="1">
      <alignment horizontal="left"/>
    </xf>
    <xf numFmtId="0" fontId="0" fillId="0" borderId="10" xfId="0" applyNumberFormat="1" applyFont="1" applyFill="1" applyBorder="1" applyAlignment="1" applyProtection="1">
      <alignment wrapText="1"/>
    </xf>
    <xf numFmtId="43" fontId="4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3" borderId="4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2" fillId="0" borderId="15" xfId="0" applyFont="1" applyBorder="1"/>
    <xf numFmtId="38" fontId="2" fillId="0" borderId="16" xfId="0" applyFont="1" applyBorder="1"/>
    <xf numFmtId="38" fontId="3" fillId="0" borderId="2" xfId="0" applyFont="1" applyBorder="1" applyAlignment="1">
      <alignment horizontal="center"/>
    </xf>
    <xf numFmtId="38" fontId="3" fillId="0" borderId="6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0" borderId="13" xfId="0" applyFont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3" fillId="0" borderId="3" xfId="0" applyFont="1" applyBorder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38" fontId="3" fillId="3" borderId="8" xfId="0" applyFont="1" applyFill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0" fontId="2" fillId="3" borderId="14" xfId="1" applyNumberFormat="1" applyFont="1" applyFill="1" applyBorder="1" applyAlignment="1" applyProtection="1">
      <alignment horizontal="center" wrapText="1"/>
    </xf>
    <xf numFmtId="38" fontId="2" fillId="0" borderId="20" xfId="0" applyFont="1" applyBorder="1"/>
    <xf numFmtId="38" fontId="2" fillId="2" borderId="14" xfId="0" applyFont="1" applyFill="1" applyBorder="1" applyAlignment="1">
      <alignment wrapText="1"/>
    </xf>
    <xf numFmtId="40" fontId="3" fillId="0" borderId="2" xfId="0" applyNumberFormat="1" applyFont="1" applyFill="1" applyBorder="1"/>
    <xf numFmtId="38" fontId="3" fillId="0" borderId="2" xfId="0" applyFont="1" applyBorder="1" applyAlignment="1">
      <alignment horizontal="left"/>
    </xf>
    <xf numFmtId="38" fontId="3" fillId="2" borderId="8" xfId="0" applyFont="1" applyFill="1" applyBorder="1" applyAlignment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38" fontId="3" fillId="0" borderId="18" xfId="0" applyNumberFormat="1" applyFont="1" applyBorder="1"/>
    <xf numFmtId="38" fontId="3" fillId="0" borderId="19" xfId="0" applyNumberFormat="1" applyFont="1" applyBorder="1"/>
    <xf numFmtId="0" fontId="0" fillId="0" borderId="17" xfId="0" quotePrefix="1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0" fontId="0" fillId="0" borderId="21" xfId="0" applyNumberFormat="1" applyFont="1" applyFill="1" applyBorder="1"/>
    <xf numFmtId="38" fontId="2" fillId="0" borderId="0" xfId="0" applyFont="1" applyAlignment="1">
      <alignment horizontal="center"/>
    </xf>
    <xf numFmtId="38" fontId="2" fillId="3" borderId="4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3" fillId="3" borderId="0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18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0" fontId="0" fillId="0" borderId="6" xfId="0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left"/>
    </xf>
    <xf numFmtId="4" fontId="3" fillId="0" borderId="3" xfId="0" applyNumberFormat="1" applyFont="1" applyBorder="1"/>
    <xf numFmtId="14" fontId="0" fillId="0" borderId="0" xfId="0" quotePrefix="1" applyNumberFormat="1" applyFont="1" applyBorder="1" applyAlignment="1">
      <alignment horizontal="center"/>
    </xf>
    <xf numFmtId="38" fontId="1" fillId="0" borderId="6" xfId="0" applyFont="1" applyFill="1" applyBorder="1"/>
    <xf numFmtId="164" fontId="1" fillId="0" borderId="0" xfId="0" applyNumberFormat="1" applyFont="1" applyBorder="1" applyAlignment="1">
      <alignment horizontal="center"/>
    </xf>
    <xf numFmtId="38" fontId="0" fillId="0" borderId="0" xfId="0" applyFont="1" applyFill="1" applyBorder="1"/>
    <xf numFmtId="40" fontId="7" fillId="0" borderId="0" xfId="0" applyNumberFormat="1" applyFont="1"/>
    <xf numFmtId="40" fontId="7" fillId="0" borderId="0" xfId="1" applyNumberFormat="1" applyFont="1"/>
    <xf numFmtId="0" fontId="0" fillId="0" borderId="6" xfId="0" applyNumberFormat="1" applyFont="1" applyFill="1" applyBorder="1" applyAlignment="1" applyProtection="1"/>
    <xf numFmtId="2" fontId="7" fillId="0" borderId="0" xfId="0" applyNumberFormat="1" applyFont="1" applyFill="1"/>
    <xf numFmtId="38" fontId="0" fillId="0" borderId="2" xfId="0" applyBorder="1" applyAlignment="1">
      <alignment horizontal="center"/>
    </xf>
    <xf numFmtId="38" fontId="0" fillId="0" borderId="2" xfId="0" applyFont="1" applyBorder="1" applyAlignment="1">
      <alignment horizontal="center"/>
    </xf>
    <xf numFmtId="38" fontId="0" fillId="0" borderId="6" xfId="0" applyFont="1" applyFill="1" applyBorder="1"/>
    <xf numFmtId="0" fontId="0" fillId="0" borderId="0" xfId="1" applyNumberFormat="1" applyFont="1" applyFill="1" applyBorder="1" applyAlignment="1" applyProtection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 applyBorder="1" applyAlignment="1">
      <alignment horizontal="left"/>
    </xf>
    <xf numFmtId="38" fontId="3" fillId="0" borderId="0" xfId="0" applyFont="1" applyFill="1" applyBorder="1" applyAlignment="1">
      <alignment horizontal="center"/>
    </xf>
    <xf numFmtId="38" fontId="0" fillId="0" borderId="0" xfId="0" applyFont="1" applyFill="1" applyAlignment="1">
      <alignment horizontal="left"/>
    </xf>
    <xf numFmtId="38" fontId="3" fillId="0" borderId="2" xfId="0" applyFont="1" applyFill="1" applyBorder="1"/>
    <xf numFmtId="38" fontId="3" fillId="0" borderId="0" xfId="0" applyFont="1" applyFill="1"/>
    <xf numFmtId="49" fontId="0" fillId="0" borderId="0" xfId="0" applyNumberFormat="1" applyFont="1" applyFill="1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Alignment="1"/>
    <xf numFmtId="38" fontId="2" fillId="2" borderId="14" xfId="0" applyNumberFormat="1" applyFont="1" applyFill="1" applyBorder="1" applyAlignment="1">
      <alignment wrapText="1"/>
    </xf>
    <xf numFmtId="38" fontId="2" fillId="3" borderId="8" xfId="0" applyNumberFormat="1" applyFont="1" applyFill="1" applyBorder="1"/>
    <xf numFmtId="38" fontId="2" fillId="0" borderId="9" xfId="0" applyNumberFormat="1" applyFont="1" applyBorder="1"/>
    <xf numFmtId="38" fontId="3" fillId="0" borderId="17" xfId="0" applyNumberFormat="1" applyFont="1" applyBorder="1" applyAlignment="1"/>
    <xf numFmtId="38" fontId="3" fillId="0" borderId="0" xfId="0" applyFont="1" applyFill="1" applyAlignment="1"/>
    <xf numFmtId="38" fontId="8" fillId="0" borderId="0" xfId="0" applyFont="1" applyFill="1"/>
    <xf numFmtId="40" fontId="3" fillId="0" borderId="0" xfId="0" applyNumberFormat="1" applyFont="1" applyFill="1"/>
    <xf numFmtId="38" fontId="3" fillId="0" borderId="18" xfId="0" applyNumberFormat="1" applyFont="1" applyBorder="1" applyAlignment="1"/>
    <xf numFmtId="165" fontId="3" fillId="0" borderId="19" xfId="0" applyNumberFormat="1" applyFont="1" applyBorder="1" applyAlignment="1"/>
    <xf numFmtId="49" fontId="0" fillId="0" borderId="2" xfId="0" applyNumberFormat="1" applyFont="1" applyFill="1" applyBorder="1" applyAlignment="1" applyProtection="1">
      <alignment horizontal="center"/>
    </xf>
    <xf numFmtId="38" fontId="3" fillId="0" borderId="17" xfId="0" applyNumberFormat="1" applyFont="1" applyBorder="1"/>
    <xf numFmtId="38" fontId="3" fillId="0" borderId="17" xfId="0" applyNumberFormat="1" applyFont="1" applyBorder="1" applyAlignment="1">
      <alignment horizontal="right"/>
    </xf>
    <xf numFmtId="38" fontId="0" fillId="0" borderId="18" xfId="0" applyNumberFormat="1" applyFont="1" applyBorder="1"/>
    <xf numFmtId="38" fontId="3" fillId="0" borderId="18" xfId="0" applyNumberFormat="1" applyFont="1" applyBorder="1" applyAlignment="1">
      <alignment horizontal="right"/>
    </xf>
    <xf numFmtId="38" fontId="3" fillId="0" borderId="19" xfId="0" applyNumberFormat="1" applyFont="1" applyBorder="1" applyAlignment="1">
      <alignment horizontal="right"/>
    </xf>
    <xf numFmtId="38" fontId="3" fillId="0" borderId="19" xfId="0" applyNumberFormat="1" applyFont="1" applyBorder="1" applyAlignment="1"/>
    <xf numFmtId="38" fontId="1" fillId="0" borderId="0" xfId="0" applyFont="1"/>
    <xf numFmtId="38" fontId="1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38" fontId="3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/>
    <xf numFmtId="38" fontId="3" fillId="0" borderId="0" xfId="0" applyFont="1" applyFill="1" applyBorder="1"/>
    <xf numFmtId="38" fontId="3" fillId="0" borderId="4" xfId="0" applyNumberFormat="1" applyFont="1" applyBorder="1"/>
    <xf numFmtId="38" fontId="2" fillId="0" borderId="13" xfId="0" applyFont="1" applyFill="1" applyBorder="1" applyAlignment="1">
      <alignment wrapText="1"/>
    </xf>
    <xf numFmtId="38" fontId="2" fillId="0" borderId="13" xfId="0" applyFont="1" applyFill="1" applyBorder="1" applyAlignment="1">
      <alignment horizontal="center" vertical="top"/>
    </xf>
    <xf numFmtId="38" fontId="3" fillId="0" borderId="13" xfId="0" applyFont="1" applyFill="1" applyBorder="1"/>
    <xf numFmtId="38" fontId="3" fillId="0" borderId="13" xfId="0" applyFont="1" applyFill="1" applyBorder="1" applyAlignment="1">
      <alignment horizontal="center"/>
    </xf>
    <xf numFmtId="38" fontId="2" fillId="0" borderId="13" xfId="0" applyNumberFormat="1" applyFont="1" applyFill="1" applyBorder="1"/>
    <xf numFmtId="38" fontId="2" fillId="0" borderId="5" xfId="0" applyNumberFormat="1" applyFont="1" applyFill="1" applyBorder="1"/>
    <xf numFmtId="38" fontId="0" fillId="0" borderId="3" xfId="0" applyFont="1" applyBorder="1"/>
    <xf numFmtId="0" fontId="1" fillId="0" borderId="0" xfId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2 2" xfId="4" xr:uid="{00000000-0005-0000-0000-000002000000}"/>
    <cellStyle name="Normal 3" xfId="3" xr:uid="{00000000-0005-0000-0000-00003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July 31, 2021</v>
          </cell>
        </row>
        <row r="12">
          <cell r="F12" t="str">
            <v>June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60"/>
  <sheetViews>
    <sheetView tabSelected="1" showOutlineSymbols="0" zoomScaleNormal="100" workbookViewId="0">
      <selection activeCell="M50" sqref="M50"/>
    </sheetView>
  </sheetViews>
  <sheetFormatPr defaultColWidth="8.85546875" defaultRowHeight="12.75" x14ac:dyDescent="0.2"/>
  <cols>
    <col min="1" max="1" width="7.42578125" style="1" bestFit="1" customWidth="1"/>
    <col min="2" max="2" width="11.28515625" style="1" bestFit="1" customWidth="1"/>
    <col min="3" max="3" width="11.7109375" style="1" bestFit="1" customWidth="1"/>
    <col min="4" max="4" width="12" style="7" bestFit="1" customWidth="1"/>
    <col min="5" max="5" width="50.42578125" style="1" customWidth="1"/>
    <col min="6" max="6" width="18.5703125" style="1" customWidth="1"/>
    <col min="7" max="7" width="24.7109375" style="1" customWidth="1"/>
    <col min="8" max="8" width="31.28515625" style="1" customWidth="1"/>
    <col min="9" max="9" width="15" style="7" bestFit="1" customWidth="1"/>
    <col min="10" max="10" width="13.42578125" style="37" bestFit="1" customWidth="1"/>
    <col min="11" max="11" width="17" style="48" customWidth="1" collapsed="1"/>
    <col min="12" max="12" width="16.7109375" style="48" bestFit="1" customWidth="1"/>
    <col min="13" max="13" width="14.7109375" style="48" customWidth="1" collapsed="1"/>
    <col min="14" max="14" width="11.140625" style="1" bestFit="1" customWidth="1"/>
    <col min="15" max="15" width="15" style="1" bestFit="1" customWidth="1"/>
    <col min="16" max="16384" width="8.85546875" style="1"/>
  </cols>
  <sheetData>
    <row r="2" spans="1:13" x14ac:dyDescent="0.2">
      <c r="A2" s="92"/>
      <c r="B2" s="92"/>
      <c r="C2" s="92"/>
      <c r="D2" s="92"/>
      <c r="E2" s="92"/>
      <c r="F2" s="92" t="s">
        <v>25</v>
      </c>
      <c r="G2" s="92"/>
      <c r="H2" s="92"/>
      <c r="I2" s="92"/>
      <c r="J2" s="92"/>
      <c r="K2" s="92"/>
      <c r="L2" s="92"/>
      <c r="M2" s="92"/>
    </row>
    <row r="3" spans="1:13" x14ac:dyDescent="0.2">
      <c r="A3" s="92"/>
      <c r="B3" s="92"/>
      <c r="C3" s="92"/>
      <c r="D3" s="92"/>
      <c r="E3" s="92"/>
      <c r="F3" s="92" t="s">
        <v>17</v>
      </c>
      <c r="G3" s="92"/>
      <c r="H3" s="92"/>
      <c r="I3" s="92"/>
      <c r="J3" s="92"/>
      <c r="K3" s="92"/>
      <c r="L3" s="92"/>
      <c r="M3" s="92"/>
    </row>
    <row r="4" spans="1:13" x14ac:dyDescent="0.2">
      <c r="A4" s="92"/>
      <c r="B4" s="92"/>
      <c r="C4" s="92"/>
      <c r="D4" s="92"/>
      <c r="E4" s="92"/>
      <c r="F4" s="92" t="s">
        <v>42</v>
      </c>
      <c r="G4" s="92"/>
      <c r="H4" s="92"/>
      <c r="I4" s="92"/>
      <c r="J4" s="92"/>
      <c r="K4" s="92"/>
      <c r="L4" s="92"/>
      <c r="M4" s="92"/>
    </row>
    <row r="5" spans="1:13" x14ac:dyDescent="0.2">
      <c r="A5" s="92"/>
      <c r="B5" s="92"/>
      <c r="C5" s="92"/>
      <c r="D5" s="92"/>
      <c r="E5" s="92"/>
      <c r="F5" s="92" t="str">
        <f>[1]Template!$A$4</f>
        <v>July 31, 2021</v>
      </c>
      <c r="G5" s="92" t="s">
        <v>5</v>
      </c>
      <c r="H5" s="92"/>
      <c r="I5" s="92"/>
      <c r="J5" s="92"/>
      <c r="K5" s="92"/>
      <c r="L5" s="92"/>
      <c r="M5" s="92"/>
    </row>
    <row r="8" spans="1:13" s="7" customFormat="1" x14ac:dyDescent="0.2">
      <c r="A8" s="2"/>
      <c r="B8" s="3"/>
      <c r="C8" s="3"/>
      <c r="D8" s="3"/>
      <c r="E8" s="4"/>
      <c r="F8" s="4"/>
      <c r="G8" s="3"/>
      <c r="H8" s="5"/>
      <c r="I8" s="5"/>
      <c r="J8" s="5"/>
      <c r="K8" s="6"/>
      <c r="L8" s="94"/>
      <c r="M8" s="6"/>
    </row>
    <row r="9" spans="1:13" s="7" customFormat="1" x14ac:dyDescent="0.2">
      <c r="A9" s="52"/>
      <c r="B9" s="53"/>
      <c r="C9" s="53"/>
      <c r="D9" s="53" t="s">
        <v>7</v>
      </c>
      <c r="E9" s="54"/>
      <c r="F9" s="54"/>
      <c r="G9" s="53"/>
      <c r="H9" s="55"/>
      <c r="I9" s="55" t="s">
        <v>0</v>
      </c>
      <c r="J9" s="55" t="s">
        <v>35</v>
      </c>
      <c r="K9" s="95"/>
      <c r="L9" s="96" t="s">
        <v>39</v>
      </c>
      <c r="M9" s="93"/>
    </row>
    <row r="10" spans="1:13" s="58" customFormat="1" x14ac:dyDescent="0.2">
      <c r="A10" s="8" t="s">
        <v>8</v>
      </c>
      <c r="B10" s="9" t="s">
        <v>9</v>
      </c>
      <c r="C10" s="9" t="s">
        <v>3</v>
      </c>
      <c r="D10" s="9" t="s">
        <v>10</v>
      </c>
      <c r="E10" s="9" t="s">
        <v>1</v>
      </c>
      <c r="F10" s="9"/>
      <c r="G10" s="9"/>
      <c r="H10" s="10"/>
      <c r="I10" s="10" t="s">
        <v>13</v>
      </c>
      <c r="J10" s="10" t="s">
        <v>13</v>
      </c>
      <c r="K10" s="57" t="s">
        <v>14</v>
      </c>
      <c r="L10" s="57" t="s">
        <v>27</v>
      </c>
      <c r="M10" s="57" t="s">
        <v>28</v>
      </c>
    </row>
    <row r="11" spans="1:13" x14ac:dyDescent="0.2">
      <c r="A11" s="11"/>
      <c r="B11" s="12"/>
      <c r="C11" s="13"/>
      <c r="D11" s="58"/>
      <c r="F11" s="12"/>
      <c r="G11" s="12"/>
      <c r="H11" s="14"/>
      <c r="I11" s="61"/>
      <c r="J11" s="61"/>
      <c r="K11" s="15"/>
      <c r="L11" s="15"/>
      <c r="M11" s="15"/>
    </row>
    <row r="12" spans="1:13" x14ac:dyDescent="0.2">
      <c r="A12" s="145" t="s">
        <v>6</v>
      </c>
      <c r="B12" s="17">
        <v>6065</v>
      </c>
      <c r="C12" s="17"/>
      <c r="D12" s="58"/>
      <c r="E12" s="18" t="s">
        <v>25</v>
      </c>
      <c r="F12" s="12"/>
      <c r="G12" s="17"/>
      <c r="H12" s="19"/>
      <c r="I12" s="61"/>
      <c r="J12" s="61"/>
      <c r="K12" s="15"/>
      <c r="L12" s="15"/>
      <c r="M12" s="15"/>
    </row>
    <row r="13" spans="1:13" x14ac:dyDescent="0.2">
      <c r="A13" s="16"/>
      <c r="B13" s="17"/>
      <c r="C13" s="17"/>
      <c r="D13" s="58"/>
      <c r="E13" s="18"/>
      <c r="F13" s="12"/>
      <c r="G13" s="17"/>
      <c r="H13" s="19"/>
      <c r="I13" s="61"/>
      <c r="J13" s="61"/>
      <c r="K13" s="15"/>
      <c r="L13" s="15"/>
      <c r="M13" s="15"/>
    </row>
    <row r="14" spans="1:13" x14ac:dyDescent="0.2">
      <c r="A14" s="11"/>
      <c r="B14" s="17"/>
      <c r="C14" s="17"/>
      <c r="D14" s="58"/>
      <c r="E14" s="18" t="s">
        <v>18</v>
      </c>
      <c r="F14" s="20" t="str">
        <f>[1]Template!$F$12</f>
        <v>June 30, 2021</v>
      </c>
      <c r="G14" s="17"/>
      <c r="H14" s="19"/>
      <c r="I14" s="61"/>
      <c r="J14" s="61"/>
      <c r="K14" s="15"/>
      <c r="L14" s="15"/>
      <c r="M14" s="15"/>
    </row>
    <row r="15" spans="1:13" x14ac:dyDescent="0.2">
      <c r="A15" s="16"/>
      <c r="B15" s="21"/>
      <c r="C15" s="17"/>
      <c r="D15" s="58"/>
      <c r="E15" s="1" t="s">
        <v>15</v>
      </c>
      <c r="F15" s="22"/>
      <c r="G15" s="21"/>
      <c r="H15" s="23"/>
      <c r="I15" s="61"/>
      <c r="J15" s="61"/>
      <c r="K15" s="15">
        <v>156419610.92999995</v>
      </c>
      <c r="L15" s="15">
        <v>183095925.85728317</v>
      </c>
      <c r="M15" s="15">
        <v>3269027.5561588467</v>
      </c>
    </row>
    <row r="16" spans="1:13" x14ac:dyDescent="0.2">
      <c r="A16" s="16"/>
      <c r="B16" s="21"/>
      <c r="C16" s="17"/>
      <c r="D16" s="58"/>
      <c r="F16" s="22"/>
      <c r="G16" s="21"/>
      <c r="H16" s="23"/>
      <c r="I16" s="61"/>
      <c r="J16" s="61"/>
      <c r="K16" s="15"/>
      <c r="L16" s="15"/>
      <c r="M16" s="15"/>
    </row>
    <row r="17" spans="1:13" x14ac:dyDescent="0.2">
      <c r="A17" s="16"/>
      <c r="B17" s="21"/>
      <c r="C17" s="17"/>
      <c r="D17" s="58"/>
      <c r="E17" s="18" t="s">
        <v>26</v>
      </c>
      <c r="F17" s="12"/>
      <c r="G17" s="12"/>
      <c r="H17" s="14"/>
      <c r="I17" s="62"/>
      <c r="J17" s="61"/>
      <c r="K17" s="15"/>
      <c r="L17" s="15"/>
      <c r="M17" s="15"/>
    </row>
    <row r="18" spans="1:13" x14ac:dyDescent="0.2">
      <c r="A18" s="16"/>
      <c r="B18" s="21"/>
      <c r="C18" s="21"/>
      <c r="D18" s="77"/>
      <c r="E18" s="143"/>
      <c r="F18" s="22"/>
      <c r="G18" s="21"/>
      <c r="H18" s="23"/>
      <c r="I18" s="111"/>
      <c r="J18" s="82"/>
      <c r="K18" s="24"/>
      <c r="L18" s="81"/>
      <c r="M18" s="15"/>
    </row>
    <row r="19" spans="1:13" x14ac:dyDescent="0.2">
      <c r="A19" s="16"/>
      <c r="B19" s="21"/>
      <c r="C19" s="21"/>
      <c r="D19" s="77"/>
      <c r="E19"/>
      <c r="F19" s="22"/>
      <c r="G19" s="21"/>
      <c r="H19" s="23"/>
      <c r="I19" s="112"/>
      <c r="J19" s="82"/>
      <c r="K19" s="81"/>
      <c r="L19" s="81"/>
      <c r="M19" s="24"/>
    </row>
    <row r="20" spans="1:13" x14ac:dyDescent="0.2">
      <c r="A20" s="16"/>
      <c r="B20" s="21"/>
      <c r="C20" s="21"/>
      <c r="D20" s="77"/>
      <c r="F20" s="22"/>
      <c r="G20" s="21"/>
      <c r="H20" s="23"/>
      <c r="I20" s="82"/>
      <c r="J20" s="82"/>
      <c r="K20" s="24"/>
      <c r="L20" s="24"/>
      <c r="M20" s="24"/>
    </row>
    <row r="21" spans="1:13" x14ac:dyDescent="0.2">
      <c r="A21" s="11"/>
      <c r="B21" s="12"/>
      <c r="C21" s="13"/>
      <c r="D21" s="58"/>
      <c r="E21" s="25" t="s">
        <v>19</v>
      </c>
      <c r="F21" s="26" t="s">
        <v>11</v>
      </c>
      <c r="G21" s="26" t="s">
        <v>12</v>
      </c>
      <c r="H21" s="27" t="s">
        <v>4</v>
      </c>
      <c r="I21" s="83"/>
      <c r="J21" s="83"/>
      <c r="K21" s="28">
        <f>SUM(K15,K17:K20)</f>
        <v>156419610.92999995</v>
      </c>
      <c r="L21" s="28">
        <f>SUM(L15,L17:L20)</f>
        <v>183095925.85728317</v>
      </c>
      <c r="M21" s="28">
        <f>SUM(M15,M17:M20)</f>
        <v>3269027.5561588467</v>
      </c>
    </row>
    <row r="22" spans="1:13" x14ac:dyDescent="0.2">
      <c r="A22" s="11"/>
      <c r="B22" s="12"/>
      <c r="C22" s="13"/>
      <c r="D22" s="58"/>
      <c r="E22" s="29"/>
      <c r="F22" s="30"/>
      <c r="G22" s="30"/>
      <c r="H22" s="30"/>
      <c r="I22" s="84"/>
      <c r="J22" s="84"/>
      <c r="K22" s="15"/>
      <c r="L22" s="15"/>
      <c r="M22" s="15"/>
    </row>
    <row r="23" spans="1:13" x14ac:dyDescent="0.2">
      <c r="A23" s="11"/>
      <c r="B23" s="12"/>
      <c r="C23" s="13"/>
      <c r="D23" s="58"/>
      <c r="E23" s="31" t="s">
        <v>20</v>
      </c>
      <c r="F23" s="30"/>
      <c r="G23" s="30"/>
      <c r="H23" s="29"/>
      <c r="I23" s="85"/>
      <c r="J23" s="84"/>
      <c r="K23" s="15"/>
      <c r="L23" s="15"/>
      <c r="M23" s="15"/>
    </row>
    <row r="24" spans="1:13" x14ac:dyDescent="0.2">
      <c r="A24" s="11"/>
      <c r="B24" s="12"/>
      <c r="C24" s="13"/>
      <c r="D24" s="58"/>
      <c r="E24" s="18"/>
      <c r="F24" s="30"/>
      <c r="G24" s="30"/>
      <c r="H24" s="29"/>
      <c r="I24" s="85"/>
      <c r="J24" s="84"/>
      <c r="K24" s="15"/>
      <c r="L24" s="15"/>
      <c r="M24" s="15"/>
    </row>
    <row r="25" spans="1:13" x14ac:dyDescent="0.2">
      <c r="A25" s="11"/>
      <c r="B25" s="12"/>
      <c r="C25" s="13"/>
      <c r="D25" s="58"/>
      <c r="E25" s="18" t="s">
        <v>16</v>
      </c>
      <c r="F25" s="30"/>
      <c r="G25" s="30"/>
      <c r="H25" s="29"/>
      <c r="I25" s="85"/>
      <c r="J25" s="84"/>
      <c r="K25" s="15"/>
      <c r="L25" s="15"/>
      <c r="M25" s="15"/>
    </row>
    <row r="26" spans="1:13" s="121" customFormat="1" x14ac:dyDescent="0.2">
      <c r="A26" s="16"/>
      <c r="B26" s="17"/>
      <c r="C26" s="117"/>
      <c r="D26" s="118"/>
      <c r="E26" s="119"/>
      <c r="F26" s="109"/>
      <c r="G26" s="30"/>
      <c r="H26" s="29"/>
      <c r="I26" s="65"/>
      <c r="J26" s="136"/>
      <c r="K26" s="24"/>
      <c r="L26" s="24"/>
      <c r="M26" s="24"/>
    </row>
    <row r="27" spans="1:13" s="121" customFormat="1" x14ac:dyDescent="0.2">
      <c r="A27" s="145" t="s">
        <v>6</v>
      </c>
      <c r="B27" s="17">
        <v>6065</v>
      </c>
      <c r="C27" s="117" t="s">
        <v>47</v>
      </c>
      <c r="D27" s="118" t="s">
        <v>48</v>
      </c>
      <c r="E27" s="144" t="s">
        <v>49</v>
      </c>
      <c r="F27" s="109" t="s">
        <v>50</v>
      </c>
      <c r="G27" s="30" t="s">
        <v>51</v>
      </c>
      <c r="H27" s="29" t="s">
        <v>52</v>
      </c>
      <c r="I27" s="100" t="s">
        <v>53</v>
      </c>
      <c r="J27" s="136" t="s">
        <v>62</v>
      </c>
      <c r="K27" s="24"/>
      <c r="L27" s="24">
        <v>-79413.899999999994</v>
      </c>
      <c r="M27" s="24"/>
    </row>
    <row r="28" spans="1:13" s="121" customFormat="1" x14ac:dyDescent="0.2">
      <c r="A28" s="145" t="s">
        <v>6</v>
      </c>
      <c r="B28" s="17">
        <v>6065</v>
      </c>
      <c r="C28" s="117" t="s">
        <v>47</v>
      </c>
      <c r="D28" s="118" t="s">
        <v>54</v>
      </c>
      <c r="E28" s="144" t="s">
        <v>49</v>
      </c>
      <c r="F28" s="109" t="s">
        <v>55</v>
      </c>
      <c r="G28" s="30" t="s">
        <v>56</v>
      </c>
      <c r="H28" s="29" t="s">
        <v>57</v>
      </c>
      <c r="I28" s="65" t="s">
        <v>58</v>
      </c>
      <c r="J28" s="136"/>
      <c r="K28" s="24">
        <v>283000</v>
      </c>
      <c r="L28" s="24"/>
      <c r="M28" s="24"/>
    </row>
    <row r="29" spans="1:13" s="121" customFormat="1" x14ac:dyDescent="0.2">
      <c r="A29" s="145" t="s">
        <v>6</v>
      </c>
      <c r="B29" s="17">
        <v>6065</v>
      </c>
      <c r="C29" s="117" t="s">
        <v>47</v>
      </c>
      <c r="D29" s="118" t="s">
        <v>54</v>
      </c>
      <c r="E29" s="144" t="s">
        <v>49</v>
      </c>
      <c r="F29" s="109" t="s">
        <v>59</v>
      </c>
      <c r="G29" s="30" t="s">
        <v>60</v>
      </c>
      <c r="H29" s="29" t="s">
        <v>61</v>
      </c>
      <c r="I29" s="65" t="s">
        <v>58</v>
      </c>
      <c r="J29" s="136"/>
      <c r="K29" s="24">
        <v>915000</v>
      </c>
      <c r="L29" s="24"/>
      <c r="M29" s="24"/>
    </row>
    <row r="30" spans="1:13" s="121" customFormat="1" x14ac:dyDescent="0.2">
      <c r="A30" s="145"/>
      <c r="B30" s="17"/>
      <c r="C30" s="117"/>
      <c r="D30" s="146"/>
      <c r="E30" s="119"/>
      <c r="F30" s="109"/>
      <c r="G30" s="30"/>
      <c r="H30" s="29"/>
      <c r="I30" s="65"/>
      <c r="J30" s="64"/>
      <c r="K30" s="24"/>
      <c r="L30" s="24"/>
      <c r="M30" s="24"/>
    </row>
    <row r="31" spans="1:13" s="121" customFormat="1" x14ac:dyDescent="0.2">
      <c r="A31" s="115"/>
      <c r="B31" s="116"/>
      <c r="C31" s="117"/>
      <c r="D31" s="118"/>
      <c r="E31" s="119"/>
      <c r="F31" s="109"/>
      <c r="G31" s="30"/>
      <c r="H31" s="29"/>
      <c r="I31" s="65"/>
      <c r="J31" s="64"/>
      <c r="K31" s="24"/>
      <c r="L31" s="24"/>
      <c r="M31" s="24"/>
    </row>
    <row r="32" spans="1:13" s="121" customFormat="1" x14ac:dyDescent="0.2">
      <c r="A32" s="115"/>
      <c r="B32" s="116"/>
      <c r="C32" s="117"/>
      <c r="D32" s="118"/>
      <c r="E32" s="119"/>
      <c r="F32" s="109"/>
      <c r="G32" s="30"/>
      <c r="H32" s="29"/>
      <c r="I32" s="65"/>
      <c r="J32" s="64"/>
      <c r="K32" s="120"/>
      <c r="L32" s="24"/>
      <c r="M32" s="24"/>
    </row>
    <row r="33" spans="1:15" x14ac:dyDescent="0.2">
      <c r="A33" s="16"/>
      <c r="B33" s="12"/>
      <c r="C33" s="13"/>
      <c r="D33" s="58"/>
      <c r="E33" s="32" t="s">
        <v>21</v>
      </c>
      <c r="F33" s="33"/>
      <c r="G33" s="33"/>
      <c r="H33" s="34"/>
      <c r="I33" s="66"/>
      <c r="J33" s="66"/>
      <c r="K33" s="129">
        <f>SUM(K26:K32)</f>
        <v>1198000</v>
      </c>
      <c r="L33" s="129">
        <f>SUM(L26:L32)</f>
        <v>-79413.899999999994</v>
      </c>
      <c r="M33" s="35">
        <f>SUM(M26:M32)</f>
        <v>0</v>
      </c>
      <c r="O33" s="36"/>
    </row>
    <row r="34" spans="1:15" x14ac:dyDescent="0.2">
      <c r="A34" s="16"/>
      <c r="C34" s="13"/>
      <c r="D34" s="58"/>
      <c r="E34" s="29"/>
      <c r="F34" s="30"/>
      <c r="G34" s="30"/>
      <c r="H34" s="29"/>
      <c r="I34" s="67"/>
      <c r="J34" s="64"/>
      <c r="K34" s="15"/>
      <c r="L34" s="15"/>
      <c r="M34" s="15"/>
    </row>
    <row r="35" spans="1:15" ht="12" customHeight="1" x14ac:dyDescent="0.2">
      <c r="A35" s="16"/>
      <c r="B35" s="17"/>
      <c r="C35" s="13"/>
      <c r="D35" s="58"/>
      <c r="E35" s="18" t="s">
        <v>2</v>
      </c>
      <c r="F35" s="30"/>
      <c r="G35" s="30"/>
      <c r="H35" s="29"/>
      <c r="I35" s="65"/>
      <c r="J35" s="64"/>
      <c r="K35" s="15" t="s">
        <v>5</v>
      </c>
      <c r="L35" s="15"/>
      <c r="M35" s="15"/>
    </row>
    <row r="36" spans="1:15" s="37" customFormat="1" x14ac:dyDescent="0.2">
      <c r="A36" s="16"/>
      <c r="B36" s="17"/>
      <c r="C36" s="50"/>
      <c r="D36" s="122"/>
      <c r="E36" s="114"/>
      <c r="F36" s="113"/>
      <c r="G36" s="106"/>
      <c r="H36" s="51"/>
      <c r="I36" s="100"/>
      <c r="J36" s="64"/>
      <c r="K36" s="38"/>
      <c r="L36" s="38"/>
      <c r="M36" s="38"/>
    </row>
    <row r="37" spans="1:15" s="37" customFormat="1" x14ac:dyDescent="0.2">
      <c r="A37" s="145"/>
      <c r="B37" s="17"/>
      <c r="C37" s="50"/>
      <c r="D37" s="147"/>
      <c r="E37" s="158" t="s">
        <v>44</v>
      </c>
      <c r="F37" s="113"/>
      <c r="G37" s="106"/>
      <c r="H37" s="148"/>
      <c r="I37" s="100"/>
      <c r="J37" s="64"/>
      <c r="K37" s="38"/>
      <c r="L37" s="38"/>
      <c r="M37" s="38"/>
    </row>
    <row r="38" spans="1:15" s="37" customFormat="1" x14ac:dyDescent="0.2">
      <c r="A38" s="16"/>
      <c r="B38" s="17"/>
      <c r="C38" s="50"/>
      <c r="D38" s="103"/>
      <c r="E38" s="101"/>
      <c r="F38" s="113"/>
      <c r="G38" s="106"/>
      <c r="H38" s="51"/>
      <c r="I38" s="100"/>
      <c r="J38" s="64"/>
      <c r="K38" s="38"/>
      <c r="L38" s="38"/>
      <c r="M38" s="38"/>
    </row>
    <row r="39" spans="1:15" s="37" customFormat="1" x14ac:dyDescent="0.2">
      <c r="A39" s="16"/>
      <c r="B39" s="17"/>
      <c r="C39" s="50"/>
      <c r="D39" s="105"/>
      <c r="E39" s="101"/>
      <c r="F39" s="104"/>
      <c r="G39" s="106"/>
      <c r="H39" s="51"/>
      <c r="I39" s="100"/>
      <c r="J39" s="64"/>
      <c r="K39" s="38"/>
      <c r="L39" s="38"/>
      <c r="M39" s="38"/>
    </row>
    <row r="40" spans="1:15" x14ac:dyDescent="0.2">
      <c r="A40" s="16"/>
      <c r="B40" s="12"/>
      <c r="C40" s="13"/>
      <c r="D40" s="58"/>
      <c r="E40" s="32" t="s">
        <v>22</v>
      </c>
      <c r="F40" s="33"/>
      <c r="G40" s="33"/>
      <c r="H40" s="34"/>
      <c r="I40" s="68"/>
      <c r="J40" s="68"/>
      <c r="K40" s="40">
        <f>SUM(K36:K39)</f>
        <v>0</v>
      </c>
      <c r="L40" s="40">
        <f>SUM(L36:L39)</f>
        <v>0</v>
      </c>
      <c r="M40" s="40">
        <f>SUM(M36:M39)</f>
        <v>0</v>
      </c>
    </row>
    <row r="41" spans="1:15" x14ac:dyDescent="0.2">
      <c r="A41" s="16"/>
      <c r="B41" s="12"/>
      <c r="C41" s="13"/>
      <c r="D41" s="58"/>
      <c r="E41" s="29"/>
      <c r="F41" s="29"/>
      <c r="G41" s="29"/>
      <c r="H41" s="29"/>
      <c r="I41" s="69"/>
      <c r="J41" s="75"/>
      <c r="K41" s="15"/>
      <c r="L41" s="15"/>
      <c r="M41" s="15"/>
    </row>
    <row r="42" spans="1:15" x14ac:dyDescent="0.2">
      <c r="A42" s="16"/>
      <c r="B42" s="12"/>
      <c r="C42" s="13"/>
      <c r="D42" s="58"/>
      <c r="F42" s="12"/>
      <c r="G42" s="12"/>
      <c r="H42" s="12"/>
      <c r="I42" s="58"/>
      <c r="J42" s="61"/>
      <c r="K42" s="15"/>
      <c r="L42" s="15"/>
      <c r="M42" s="15"/>
    </row>
    <row r="43" spans="1:15" ht="30" customHeight="1" x14ac:dyDescent="0.2">
      <c r="A43" s="16"/>
      <c r="B43" s="12"/>
      <c r="C43" s="13"/>
      <c r="D43" s="58"/>
      <c r="E43" s="25" t="s">
        <v>23</v>
      </c>
      <c r="F43" s="41"/>
      <c r="G43" s="41"/>
      <c r="H43" s="41"/>
      <c r="I43" s="70"/>
      <c r="J43" s="63"/>
      <c r="K43" s="28">
        <f>K33+K40</f>
        <v>1198000</v>
      </c>
      <c r="L43" s="28">
        <f>L33+L40</f>
        <v>-79413.899999999994</v>
      </c>
      <c r="M43" s="28">
        <f>M33+M40</f>
        <v>0</v>
      </c>
    </row>
    <row r="44" spans="1:15" x14ac:dyDescent="0.2">
      <c r="A44" s="16"/>
      <c r="B44" s="12"/>
      <c r="C44" s="13"/>
      <c r="D44" s="58"/>
      <c r="E44" s="12"/>
      <c r="F44" s="12"/>
      <c r="G44" s="12"/>
      <c r="H44" s="12"/>
      <c r="I44" s="71"/>
      <c r="J44" s="61"/>
      <c r="K44" s="15"/>
      <c r="L44" s="15"/>
      <c r="M44" s="15"/>
    </row>
    <row r="45" spans="1:15" s="12" customFormat="1" ht="38.25" x14ac:dyDescent="0.2">
      <c r="A45" s="16"/>
      <c r="C45" s="13"/>
      <c r="D45" s="58"/>
      <c r="E45" s="42" t="s">
        <v>24</v>
      </c>
      <c r="F45" s="43" t="str">
        <f>F5</f>
        <v>July 31, 2021</v>
      </c>
      <c r="G45" s="44"/>
      <c r="H45" s="44"/>
      <c r="I45" s="72"/>
      <c r="J45" s="76"/>
      <c r="K45" s="128">
        <f>-K43+K21</f>
        <v>155221610.92999995</v>
      </c>
      <c r="L45" s="128">
        <f>-L43+L21</f>
        <v>183175339.75728318</v>
      </c>
      <c r="M45" s="128">
        <f>-M43+M21</f>
        <v>3269027.5561588467</v>
      </c>
    </row>
    <row r="46" spans="1:15" s="149" customFormat="1" x14ac:dyDescent="0.2">
      <c r="A46" s="115"/>
      <c r="C46" s="146"/>
      <c r="D46" s="118"/>
      <c r="E46" s="151"/>
      <c r="F46" s="152"/>
      <c r="G46" s="153"/>
      <c r="H46" s="153"/>
      <c r="I46" s="154"/>
      <c r="J46" s="154"/>
      <c r="K46" s="155"/>
      <c r="L46" s="155"/>
      <c r="M46" s="156"/>
    </row>
    <row r="47" spans="1:15" ht="15.75" customHeight="1" x14ac:dyDescent="0.2">
      <c r="A47" s="45"/>
      <c r="B47" s="46"/>
      <c r="C47" s="46"/>
      <c r="D47" s="73"/>
      <c r="E47" s="157"/>
      <c r="F47" s="46"/>
      <c r="G47" s="46"/>
      <c r="H47" s="46"/>
      <c r="I47" s="73"/>
      <c r="J47" s="73"/>
      <c r="K47" s="102"/>
      <c r="L47" s="47"/>
      <c r="M47" s="150"/>
    </row>
    <row r="48" spans="1:15" x14ac:dyDescent="0.2">
      <c r="E48" s="56"/>
      <c r="G48" s="121"/>
      <c r="J48" s="124"/>
      <c r="K48" s="125"/>
      <c r="L48" s="125"/>
      <c r="M48" s="125"/>
    </row>
    <row r="49" spans="1:15" x14ac:dyDescent="0.2">
      <c r="A49" s="37"/>
      <c r="B49" s="37"/>
      <c r="C49" s="37"/>
      <c r="E49" s="37"/>
      <c r="F49" s="37"/>
      <c r="G49" s="131"/>
      <c r="H49" s="37"/>
      <c r="J49" s="124"/>
      <c r="K49" s="126"/>
      <c r="L49" s="126"/>
      <c r="M49" s="126"/>
      <c r="O49" s="36"/>
    </row>
    <row r="50" spans="1:15" x14ac:dyDescent="0.2">
      <c r="G50" s="121"/>
      <c r="J50" s="123"/>
      <c r="K50" s="110"/>
      <c r="L50" s="110"/>
      <c r="M50" s="110"/>
    </row>
    <row r="51" spans="1:15" ht="13.5" thickBot="1" x14ac:dyDescent="0.25">
      <c r="G51" s="132"/>
      <c r="K51" s="108"/>
      <c r="L51" s="108"/>
      <c r="M51" s="107"/>
    </row>
    <row r="52" spans="1:15" ht="39" thickBot="1" x14ac:dyDescent="0.25">
      <c r="E52" s="78" t="s">
        <v>29</v>
      </c>
      <c r="F52" s="78" t="s">
        <v>43</v>
      </c>
      <c r="G52" s="78" t="s">
        <v>36</v>
      </c>
      <c r="H52" s="78" t="s">
        <v>45</v>
      </c>
      <c r="I52" s="78" t="s">
        <v>37</v>
      </c>
      <c r="J52" s="78" t="s">
        <v>38</v>
      </c>
      <c r="K52" s="78" t="s">
        <v>46</v>
      </c>
      <c r="M52" s="1"/>
    </row>
    <row r="53" spans="1:15" x14ac:dyDescent="0.2">
      <c r="E53" s="59" t="s">
        <v>32</v>
      </c>
      <c r="F53" s="137">
        <v>95600160.879999951</v>
      </c>
      <c r="G53" s="137"/>
      <c r="H53" s="138">
        <f>F53+G53</f>
        <v>95600160.879999951</v>
      </c>
      <c r="I53" s="88" t="s">
        <v>41</v>
      </c>
      <c r="J53" s="130">
        <v>-79413.899999999994</v>
      </c>
      <c r="K53" s="130">
        <f>H53-J53</f>
        <v>95679574.779999956</v>
      </c>
      <c r="M53" s="1"/>
    </row>
    <row r="54" spans="1:15" x14ac:dyDescent="0.2">
      <c r="E54" s="60" t="s">
        <v>30</v>
      </c>
      <c r="F54" s="86">
        <v>45663995</v>
      </c>
      <c r="G54" s="139"/>
      <c r="H54" s="140">
        <f>F54+G54</f>
        <v>45663995</v>
      </c>
      <c r="I54" s="97" t="s">
        <v>40</v>
      </c>
      <c r="J54" s="134"/>
      <c r="K54" s="134">
        <f>H54-J54</f>
        <v>45663995</v>
      </c>
      <c r="M54" s="1"/>
    </row>
    <row r="55" spans="1:15" x14ac:dyDescent="0.2">
      <c r="E55" s="60" t="s">
        <v>33</v>
      </c>
      <c r="F55" s="86">
        <v>12557711.51</v>
      </c>
      <c r="G55" s="86"/>
      <c r="H55" s="140">
        <f>F55+G55</f>
        <v>12557711.51</v>
      </c>
      <c r="I55" s="89">
        <v>87490</v>
      </c>
      <c r="J55" s="134"/>
      <c r="K55" s="134">
        <f>H55-J55</f>
        <v>12557711.51</v>
      </c>
      <c r="M55" s="1"/>
    </row>
    <row r="56" spans="1:15" ht="13.5" thickBot="1" x14ac:dyDescent="0.25">
      <c r="E56" s="79" t="s">
        <v>31</v>
      </c>
      <c r="F56" s="87">
        <v>29274058.390000001</v>
      </c>
      <c r="G56" s="87"/>
      <c r="H56" s="141">
        <f>F56+G56</f>
        <v>29274058.390000001</v>
      </c>
      <c r="I56" s="90"/>
      <c r="J56" s="135"/>
      <c r="K56" s="142">
        <f>H56-J56</f>
        <v>29274058.390000001</v>
      </c>
      <c r="M56" s="1"/>
    </row>
    <row r="57" spans="1:15" ht="13.5" thickBot="1" x14ac:dyDescent="0.25">
      <c r="E57" s="80" t="s">
        <v>34</v>
      </c>
      <c r="F57" s="127">
        <f>SUM(F53:F56)</f>
        <v>183095925.77999991</v>
      </c>
      <c r="G57" s="127">
        <f>SUM(G53:G56)</f>
        <v>0</v>
      </c>
      <c r="H57" s="127">
        <f>SUM(H53:H56)</f>
        <v>183095925.77999991</v>
      </c>
      <c r="I57" s="80"/>
      <c r="J57" s="127">
        <f>SUM(J53:J56)</f>
        <v>-79413.899999999994</v>
      </c>
      <c r="K57" s="127">
        <f>SUM(K53:K56)</f>
        <v>183175339.67999995</v>
      </c>
      <c r="L57" s="36"/>
      <c r="M57" s="1"/>
    </row>
    <row r="58" spans="1:15" x14ac:dyDescent="0.2">
      <c r="F58" s="36"/>
      <c r="G58" s="133"/>
      <c r="H58" s="36"/>
      <c r="I58" s="91"/>
      <c r="J58" s="74"/>
      <c r="K58" s="39"/>
      <c r="L58" s="36"/>
    </row>
    <row r="59" spans="1:15" x14ac:dyDescent="0.2">
      <c r="F59" s="36"/>
      <c r="G59" s="36"/>
      <c r="H59" s="36"/>
      <c r="I59" s="74"/>
      <c r="J59" s="39"/>
      <c r="K59" s="36"/>
    </row>
    <row r="60" spans="1:15" x14ac:dyDescent="0.2">
      <c r="F60" s="49"/>
      <c r="G60" s="49"/>
      <c r="H60" s="49"/>
      <c r="I60" s="98"/>
      <c r="J60" s="99"/>
      <c r="K60" s="49"/>
    </row>
  </sheetData>
  <sortState xmlns:xlrd2="http://schemas.microsoft.com/office/spreadsheetml/2017/richdata2" ref="A26:N32">
    <sortCondition ref="F26:F32"/>
    <sortCondition ref="I26:I32"/>
  </sortState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LAMTA</vt:lpstr>
      <vt:lpstr>LAMTA!Print_Area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2020-10-13T18:24:17Z</cp:lastPrinted>
  <dcterms:created xsi:type="dcterms:W3CDTF">2004-07-28T16:25:05Z</dcterms:created>
  <dcterms:modified xsi:type="dcterms:W3CDTF">2021-08-03T17:42:02Z</dcterms:modified>
</cp:coreProperties>
</file>