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04C93A92-325D-47BB-A058-286FB9E12F1E}" xr6:coauthVersionLast="44" xr6:coauthVersionMax="44" xr10:uidLastSave="{00000000-0000-0000-0000-000000000000}"/>
  <bookViews>
    <workbookView xWindow="-120" yWindow="-120" windowWidth="20730" windowHeight="1116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L42" i="1" l="1"/>
  <c r="K42" i="1"/>
  <c r="J42" i="1"/>
  <c r="L20" i="1"/>
  <c r="K20" i="1"/>
  <c r="J20" i="1"/>
  <c r="F4" i="1" l="1"/>
  <c r="F47" i="1" s="1"/>
  <c r="K45" i="1" l="1"/>
  <c r="K47" i="1" s="1"/>
  <c r="L45" i="1"/>
  <c r="L47" i="1" s="1"/>
  <c r="J45" i="1"/>
  <c r="J47" i="1" s="1"/>
  <c r="F13" i="1" l="1"/>
</calcChain>
</file>

<file path=xl/sharedStrings.xml><?xml version="1.0" encoding="utf-8"?>
<sst xmlns="http://schemas.openxmlformats.org/spreadsheetml/2006/main" count="106" uniqueCount="69">
  <si>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</si>
  <si>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</si>
  <si>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</si>
  <si>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</si>
  <si>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</si>
  <si>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</si>
  <si>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</si>
  <si>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</si>
  <si>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</si>
  <si>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</si>
  <si>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</si>
  <si>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</si>
  <si>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</si>
  <si>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</si>
  <si>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</si>
  <si>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</si>
  <si>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</si>
  <si>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</si>
  <si>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</si>
  <si>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</si>
  <si>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</si>
  <si>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</si>
  <si>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</si>
  <si>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</si>
  <si>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</si>
  <si>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</si>
  <si>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</si>
  <si>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</si>
  <si>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</si>
  <si>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</si>
  <si>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</si>
  <si>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>Kern</t>
  </si>
  <si>
    <t>01/11/2021</t>
  </si>
  <si>
    <t>CALIFORNIA CITY</t>
  </si>
  <si>
    <t>STPL-5399(028)</t>
  </si>
  <si>
    <t>HACIENDA BOULEVARD FROM SOUTH LOOP BOULEVARD TO EUCALYPTUS AVENUE</t>
  </si>
  <si>
    <t>ROAD REHABILITATION</t>
  </si>
  <si>
    <t>M24E</t>
  </si>
  <si>
    <t>01/28/2021</t>
  </si>
  <si>
    <t>CML-5399(031)</t>
  </si>
  <si>
    <t>IN CALIFORNIA CITY: ON MENDIBURU ROAD FROM HACIENDA BLVD TO NEURALIA ROAD</t>
  </si>
  <si>
    <t>SURFACE UNPAVED ROAD</t>
  </si>
  <si>
    <t>Z40E</t>
  </si>
  <si>
    <t>01/22/2021</t>
  </si>
  <si>
    <t>KERN</t>
  </si>
  <si>
    <t>STPCML-5950(459)</t>
  </si>
  <si>
    <t>COMANCHE DR. FROM SYCAMORE DR. TO SHANE COURT.</t>
  </si>
  <si>
    <t>CONSTRUCT AC OVERLAY AND CONSTRUCT AC SHOULDERS.</t>
  </si>
  <si>
    <t>Z240</t>
  </si>
  <si>
    <t>Z24E</t>
  </si>
  <si>
    <t>Z400</t>
  </si>
  <si>
    <t>CML-5961(010)</t>
  </si>
  <si>
    <t>INTERSECTION OF RED APPLE AVENUE AND WEST WOOD BOULEVARD IN THE COMMUNITY OF GOLDEN HILLS NEAR THE CITY OF TEHACHAPI</t>
  </si>
  <si>
    <t>HIGH VISIBILITY CROSS WALK, INTERSECTION LIGHTS, AND ADA-COMPLIANT CURB RAMPS</t>
  </si>
  <si>
    <t>RIDGECREST</t>
  </si>
  <si>
    <t>STPL-5385(057)</t>
  </si>
  <si>
    <t>EAST SIDE OF DOWNS STREET FROM UPJOHN AVENUE TO RIDGECREST BOULEVARD</t>
  </si>
  <si>
    <t>GAP CLOSURE LANE WIDENING</t>
  </si>
  <si>
    <t>CML-5385(069)</t>
  </si>
  <si>
    <t>CITY CORPORATION YARD LOCATED AT 636 W RIDGECREST BLVD</t>
  </si>
  <si>
    <t>INSTALL ELECTRIC VEHICLE CHARGING STATION AND SOLAR PHOTOVOLTAIC SYSTEM</t>
  </si>
  <si>
    <t>01/21/2021</t>
  </si>
  <si>
    <t>SHAFTER</t>
  </si>
  <si>
    <t>DEMO17L-5281(022)</t>
  </si>
  <si>
    <t>SEVENTH STANDARD ROAD FROM EAST OF GALPIN STREET TO WEST OF SR43</t>
  </si>
  <si>
    <t>GRADE SEPARATION AND WIDENING</t>
  </si>
  <si>
    <t>Z230</t>
  </si>
  <si>
    <t>The deobligation of Z24E and corrected obligation of Z40E will show in the February Monthly Activity report.</t>
  </si>
  <si>
    <t>The January E-76 for project CML-5385(069) was submitted using Z24E instead of Z40E.  A corrected E-76 was submitted and approved by FHWA on 2/2/2021.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</si>
</sst>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9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10" xfId="0" applyFont="1" applyBorder="1"/>
    <xf numFmtId="38" fontId="0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0" fillId="0" borderId="0" xfId="0" applyFont="1" applyBorder="1" applyAlignment="1">
      <alignment horizontal="center"/>
    </xf>
    <xf numFmtId="38" fontId="0" fillId="0" borderId="2" xfId="0" applyFont="1" applyBorder="1" applyAlignment="1"/>
    <xf numFmtId="38" fontId="0" fillId="0" borderId="2" xfId="0" applyFont="1" applyFill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0" fontId="3" fillId="0" borderId="10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8" fontId="3" fillId="0" borderId="0" xfId="1" applyNumberFormat="1" applyFont="1"/>
    <xf numFmtId="8" fontId="3" fillId="0" borderId="0" xfId="0" applyNumberFormat="1" applyFont="1"/>
    <xf numFmtId="38" fontId="0" fillId="0" borderId="2" xfId="0" applyNumberFormat="1" applyFont="1" applyFill="1" applyBorder="1"/>
    <xf numFmtId="38" fontId="0" fillId="0" borderId="0" xfId="0" applyFont="1" applyFill="1" applyAlignment="1">
      <alignment horizontal="left"/>
    </xf>
    <xf numFmtId="40" fontId="3" fillId="0" borderId="2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0" fillId="0" borderId="4" xfId="0" applyFont="1" applyBorder="1"/>
    <xf numFmtId="38" fontId="3" fillId="0" borderId="0" xfId="0" applyNumberFormat="1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3" fillId="3" borderId="3" xfId="0" applyFont="1" applyFill="1" applyBorder="1"/>
    <xf numFmtId="38" fontId="3" fillId="3" borderId="3" xfId="0" applyFont="1" applyFill="1" applyBorder="1" applyAlignment="1">
      <alignment horizontal="center"/>
    </xf>
    <xf numFmtId="38" fontId="2" fillId="3" borderId="6" xfId="0" applyNumberFormat="1" applyFont="1" applyFill="1" applyBorder="1"/>
    <xf numFmtId="38" fontId="3" fillId="0" borderId="1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40" fontId="3" fillId="0" borderId="0" xfId="0" applyNumberFormat="1" applyFont="1" applyFill="1" applyBorder="1"/>
    <xf numFmtId="38" fontId="2" fillId="3" borderId="13" xfId="0" applyNumberFormat="1" applyFont="1" applyFill="1" applyBorder="1"/>
    <xf numFmtId="8" fontId="0" fillId="0" borderId="0" xfId="0" applyNumberFormat="1" applyFont="1"/>
    <xf numFmtId="40" fontId="0" fillId="0" borderId="0" xfId="0" applyNumberFormat="1" applyFont="1"/>
    <xf numFmtId="38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87" zoomScaleNormal="87" workbookViewId="0">
      <selection activeCell="G4" sqref="G4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15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17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">
        <v>30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January 31, 2021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5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10</v>
      </c>
      <c r="J8" s="66"/>
      <c r="K8" s="76" t="s">
        <v>7</v>
      </c>
      <c r="L8" s="70"/>
      <c r="M8" s="8"/>
    </row>
    <row r="9" spans="1:13" s="9" customFormat="1" x14ac:dyDescent="0.2">
      <c r="A9" s="10" t="s">
        <v>1</v>
      </c>
      <c r="B9" s="11" t="s">
        <v>2</v>
      </c>
      <c r="C9" s="11" t="s">
        <v>13</v>
      </c>
      <c r="D9" s="11" t="s">
        <v>3</v>
      </c>
      <c r="E9" s="11" t="s">
        <v>11</v>
      </c>
      <c r="F9" s="11"/>
      <c r="G9" s="11"/>
      <c r="H9" s="12"/>
      <c r="I9" s="12" t="s">
        <v>6</v>
      </c>
      <c r="J9" s="13" t="s">
        <v>8</v>
      </c>
      <c r="K9" s="13" t="s">
        <v>27</v>
      </c>
      <c r="L9" s="13" t="s">
        <v>28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81"/>
      <c r="J10" s="17"/>
      <c r="K10" s="17"/>
      <c r="L10" s="17"/>
    </row>
    <row r="11" spans="1:13" x14ac:dyDescent="0.2">
      <c r="A11" s="18" t="s">
        <v>16</v>
      </c>
      <c r="B11" s="19">
        <v>6087</v>
      </c>
      <c r="C11" s="19"/>
      <c r="D11" s="15"/>
      <c r="E11" s="20" t="s">
        <v>15</v>
      </c>
      <c r="F11" s="15"/>
      <c r="G11" s="19"/>
      <c r="H11" s="21"/>
      <c r="I11" s="81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81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18</v>
      </c>
      <c r="F13" s="22" t="str">
        <f>[1]Template!$F$12</f>
        <v>December 31, 2020</v>
      </c>
      <c r="G13" s="19"/>
      <c r="H13" s="21"/>
      <c r="I13" s="81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9</v>
      </c>
      <c r="F14" s="24"/>
      <c r="G14" s="23"/>
      <c r="H14" s="25"/>
      <c r="I14" s="81"/>
      <c r="J14" s="17">
        <v>25262627.390000008</v>
      </c>
      <c r="K14" s="17">
        <v>13997202.190000001</v>
      </c>
      <c r="L14" s="17">
        <v>5335676.2065498605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81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25</v>
      </c>
      <c r="F16" s="15"/>
      <c r="G16" s="15"/>
      <c r="H16" s="16"/>
      <c r="I16" s="82"/>
      <c r="J16" s="17"/>
      <c r="K16" s="17"/>
      <c r="L16" s="17"/>
    </row>
    <row r="17" spans="1:13" s="61" customFormat="1" x14ac:dyDescent="0.2">
      <c r="A17" s="78"/>
      <c r="B17" s="74"/>
      <c r="C17" s="74"/>
      <c r="D17" s="92"/>
      <c r="E17" s="73"/>
      <c r="F17" s="74"/>
      <c r="G17" s="74"/>
      <c r="H17" s="93"/>
      <c r="I17" s="94"/>
      <c r="J17" s="79"/>
      <c r="K17" s="79"/>
      <c r="L17" s="79"/>
    </row>
    <row r="18" spans="1:13" ht="13.5" customHeight="1" x14ac:dyDescent="0.2">
      <c r="A18" s="18"/>
      <c r="B18" s="23"/>
      <c r="C18" s="23"/>
      <c r="D18" s="26"/>
      <c r="E18"/>
      <c r="F18" s="74"/>
      <c r="G18" s="74"/>
      <c r="H18" s="93"/>
      <c r="I18" s="94"/>
      <c r="J18" s="27"/>
      <c r="K18" s="27"/>
      <c r="L18" s="27"/>
      <c r="M18" s="2"/>
    </row>
    <row r="19" spans="1:13" x14ac:dyDescent="0.2">
      <c r="A19" s="18"/>
      <c r="B19" s="23"/>
      <c r="C19" s="23"/>
      <c r="D19" s="26"/>
      <c r="F19" s="24"/>
      <c r="G19" s="23"/>
      <c r="H19" s="25"/>
      <c r="I19" s="81"/>
      <c r="J19" s="27"/>
      <c r="K19" s="27"/>
      <c r="L19" s="27"/>
      <c r="M19" s="2"/>
    </row>
    <row r="20" spans="1:13" ht="12.75" customHeight="1" x14ac:dyDescent="0.2">
      <c r="A20" s="14"/>
      <c r="B20" s="15"/>
      <c r="C20" s="15"/>
      <c r="D20" s="15"/>
      <c r="E20" s="28" t="s">
        <v>19</v>
      </c>
      <c r="F20" s="29" t="s">
        <v>4</v>
      </c>
      <c r="G20" s="29" t="s">
        <v>5</v>
      </c>
      <c r="H20" s="30" t="s">
        <v>14</v>
      </c>
      <c r="I20" s="83"/>
      <c r="J20" s="31">
        <f>SUM(J14:J19)</f>
        <v>25262627.390000008</v>
      </c>
      <c r="K20" s="31">
        <f>SUM(K14:K19)</f>
        <v>13997202.190000001</v>
      </c>
      <c r="L20" s="31">
        <f>SUM(L14:L19)</f>
        <v>5335676.2065498605</v>
      </c>
    </row>
    <row r="21" spans="1:13" x14ac:dyDescent="0.2">
      <c r="A21" s="14"/>
      <c r="B21" s="15"/>
      <c r="C21" s="15"/>
      <c r="D21" s="15"/>
      <c r="E21" s="32"/>
      <c r="F21" s="33"/>
      <c r="G21" s="33"/>
      <c r="H21" s="34"/>
      <c r="I21" s="80"/>
      <c r="J21" s="17"/>
      <c r="K21" s="17"/>
      <c r="L21" s="17"/>
    </row>
    <row r="22" spans="1:13" x14ac:dyDescent="0.2">
      <c r="A22" s="14"/>
      <c r="B22" s="15"/>
      <c r="C22" s="15"/>
      <c r="D22" s="15"/>
      <c r="E22" s="35" t="s">
        <v>20</v>
      </c>
      <c r="F22" s="33"/>
      <c r="G22" s="36"/>
      <c r="H22" s="36"/>
      <c r="I22" s="80"/>
      <c r="J22" s="17"/>
      <c r="K22" s="17"/>
      <c r="L22" s="17"/>
    </row>
    <row r="23" spans="1:13" x14ac:dyDescent="0.2">
      <c r="A23" s="18"/>
      <c r="B23" s="19"/>
      <c r="C23" s="15"/>
      <c r="D23" s="15"/>
      <c r="E23" s="20"/>
      <c r="F23" s="33"/>
      <c r="G23" s="37"/>
      <c r="H23" s="37"/>
      <c r="I23" s="80"/>
      <c r="J23" s="17"/>
      <c r="K23" s="17"/>
      <c r="L23" s="17"/>
    </row>
    <row r="24" spans="1:13" x14ac:dyDescent="0.2">
      <c r="A24" s="18"/>
      <c r="B24" s="19"/>
      <c r="C24" s="15"/>
      <c r="D24" s="15"/>
      <c r="E24" s="20" t="s">
        <v>24</v>
      </c>
      <c r="F24" s="33"/>
      <c r="G24" s="37"/>
      <c r="H24" s="37"/>
      <c r="I24" s="80"/>
      <c r="J24" s="17"/>
      <c r="K24" s="17"/>
      <c r="L24" s="17"/>
    </row>
    <row r="25" spans="1:13" s="97" customFormat="1" x14ac:dyDescent="0.2">
      <c r="A25" s="107" t="s">
        <v>16</v>
      </c>
      <c r="B25" s="108">
        <v>6087</v>
      </c>
      <c r="C25" s="95" t="s">
        <v>31</v>
      </c>
      <c r="D25" s="95" t="s">
        <v>32</v>
      </c>
      <c r="E25" s="109" t="s">
        <v>33</v>
      </c>
      <c r="F25" s="33" t="s">
        <v>34</v>
      </c>
      <c r="G25" s="36" t="s">
        <v>35</v>
      </c>
      <c r="H25" s="36" t="s">
        <v>36</v>
      </c>
      <c r="I25" s="80" t="s">
        <v>37</v>
      </c>
      <c r="J25" s="27"/>
      <c r="K25" s="27"/>
      <c r="L25" s="27">
        <v>30750</v>
      </c>
      <c r="M25" s="96"/>
    </row>
    <row r="26" spans="1:13" s="97" customFormat="1" x14ac:dyDescent="0.2">
      <c r="A26" s="18" t="s">
        <v>16</v>
      </c>
      <c r="B26" s="19">
        <v>6087</v>
      </c>
      <c r="C26" s="95" t="s">
        <v>31</v>
      </c>
      <c r="D26" s="95" t="s">
        <v>38</v>
      </c>
      <c r="E26" s="109" t="s">
        <v>33</v>
      </c>
      <c r="F26" s="33" t="s">
        <v>39</v>
      </c>
      <c r="G26" s="36" t="s">
        <v>40</v>
      </c>
      <c r="H26" s="36" t="s">
        <v>41</v>
      </c>
      <c r="I26" s="80" t="s">
        <v>42</v>
      </c>
      <c r="J26" s="27">
        <v>33641</v>
      </c>
      <c r="K26" s="27"/>
      <c r="L26" s="27"/>
      <c r="M26" s="96"/>
    </row>
    <row r="27" spans="1:13" s="97" customFormat="1" x14ac:dyDescent="0.2">
      <c r="A27" s="18" t="s">
        <v>16</v>
      </c>
      <c r="B27" s="19">
        <v>6087</v>
      </c>
      <c r="C27" s="95" t="s">
        <v>31</v>
      </c>
      <c r="D27" s="95" t="s">
        <v>43</v>
      </c>
      <c r="E27" s="109" t="s">
        <v>44</v>
      </c>
      <c r="F27" s="33" t="s">
        <v>45</v>
      </c>
      <c r="G27" s="36" t="s">
        <v>46</v>
      </c>
      <c r="H27" s="36" t="s">
        <v>47</v>
      </c>
      <c r="I27" s="80" t="s">
        <v>48</v>
      </c>
      <c r="J27" s="27"/>
      <c r="K27" s="27"/>
      <c r="L27" s="27">
        <v>-27579.62</v>
      </c>
      <c r="M27" s="96"/>
    </row>
    <row r="28" spans="1:13" s="97" customFormat="1" x14ac:dyDescent="0.2">
      <c r="A28" s="18" t="s">
        <v>16</v>
      </c>
      <c r="B28" s="19">
        <v>6087</v>
      </c>
      <c r="C28" s="95" t="s">
        <v>31</v>
      </c>
      <c r="D28" s="95" t="s">
        <v>43</v>
      </c>
      <c r="E28" s="109" t="s">
        <v>44</v>
      </c>
      <c r="F28" s="33" t="s">
        <v>45</v>
      </c>
      <c r="G28" s="36" t="s">
        <v>46</v>
      </c>
      <c r="H28" s="36" t="s">
        <v>47</v>
      </c>
      <c r="I28" s="80" t="s">
        <v>49</v>
      </c>
      <c r="J28" s="27"/>
      <c r="K28" s="27"/>
      <c r="L28" s="27">
        <v>303076.82</v>
      </c>
      <c r="M28" s="96"/>
    </row>
    <row r="29" spans="1:13" s="97" customFormat="1" x14ac:dyDescent="0.2">
      <c r="A29" s="107" t="s">
        <v>16</v>
      </c>
      <c r="B29" s="108">
        <v>6087</v>
      </c>
      <c r="C29" s="95" t="s">
        <v>31</v>
      </c>
      <c r="D29" s="95" t="s">
        <v>43</v>
      </c>
      <c r="E29" s="109" t="s">
        <v>44</v>
      </c>
      <c r="F29" s="33" t="s">
        <v>45</v>
      </c>
      <c r="G29" s="36" t="s">
        <v>46</v>
      </c>
      <c r="H29" s="36" t="s">
        <v>47</v>
      </c>
      <c r="I29" s="80" t="s">
        <v>50</v>
      </c>
      <c r="J29" s="27">
        <v>-227213.91</v>
      </c>
      <c r="K29" s="27"/>
      <c r="L29" s="27"/>
      <c r="M29" s="96"/>
    </row>
    <row r="30" spans="1:13" s="97" customFormat="1" x14ac:dyDescent="0.2">
      <c r="A30" s="107" t="s">
        <v>16</v>
      </c>
      <c r="B30" s="108">
        <v>6087</v>
      </c>
      <c r="C30" s="95" t="s">
        <v>31</v>
      </c>
      <c r="D30" s="95" t="s">
        <v>32</v>
      </c>
      <c r="E30" s="109" t="s">
        <v>44</v>
      </c>
      <c r="F30" s="33" t="s">
        <v>51</v>
      </c>
      <c r="G30" s="36" t="s">
        <v>52</v>
      </c>
      <c r="H30" s="36" t="s">
        <v>53</v>
      </c>
      <c r="I30" s="80" t="s">
        <v>50</v>
      </c>
      <c r="J30" s="27">
        <v>93227.11</v>
      </c>
      <c r="K30" s="27"/>
      <c r="L30" s="27"/>
      <c r="M30" s="96"/>
    </row>
    <row r="31" spans="1:13" s="97" customFormat="1" x14ac:dyDescent="0.2">
      <c r="A31" s="107" t="s">
        <v>16</v>
      </c>
      <c r="B31" s="108">
        <v>6087</v>
      </c>
      <c r="C31" s="95" t="s">
        <v>31</v>
      </c>
      <c r="D31" s="95" t="s">
        <v>32</v>
      </c>
      <c r="E31" s="109" t="s">
        <v>54</v>
      </c>
      <c r="F31" s="33" t="s">
        <v>55</v>
      </c>
      <c r="G31" s="36" t="s">
        <v>56</v>
      </c>
      <c r="H31" s="36" t="s">
        <v>57</v>
      </c>
      <c r="I31" s="80" t="s">
        <v>48</v>
      </c>
      <c r="J31" s="27"/>
      <c r="K31" s="27"/>
      <c r="L31" s="27">
        <v>1</v>
      </c>
      <c r="M31" s="96"/>
    </row>
    <row r="32" spans="1:13" s="97" customFormat="1" x14ac:dyDescent="0.2">
      <c r="A32" s="107" t="s">
        <v>16</v>
      </c>
      <c r="B32" s="108">
        <v>6087</v>
      </c>
      <c r="C32" s="95" t="s">
        <v>31</v>
      </c>
      <c r="D32" s="95" t="s">
        <v>43</v>
      </c>
      <c r="E32" s="109" t="s">
        <v>54</v>
      </c>
      <c r="F32" s="33" t="s">
        <v>58</v>
      </c>
      <c r="G32" s="36" t="s">
        <v>59</v>
      </c>
      <c r="H32" s="36" t="s">
        <v>60</v>
      </c>
      <c r="I32" s="80" t="s">
        <v>49</v>
      </c>
      <c r="J32" s="27"/>
      <c r="K32" s="27"/>
      <c r="L32" s="27">
        <v>556457</v>
      </c>
      <c r="M32" s="96"/>
    </row>
    <row r="33" spans="1:13" s="97" customFormat="1" x14ac:dyDescent="0.2">
      <c r="A33" s="18" t="s">
        <v>16</v>
      </c>
      <c r="B33" s="19">
        <v>6087</v>
      </c>
      <c r="C33" s="95" t="s">
        <v>31</v>
      </c>
      <c r="D33" s="95" t="s">
        <v>61</v>
      </c>
      <c r="E33" s="105" t="s">
        <v>62</v>
      </c>
      <c r="F33" s="100" t="s">
        <v>63</v>
      </c>
      <c r="G33" s="98" t="s">
        <v>64</v>
      </c>
      <c r="H33" s="98" t="s">
        <v>65</v>
      </c>
      <c r="I33" s="80" t="s">
        <v>66</v>
      </c>
      <c r="J33" s="104"/>
      <c r="K33" s="27">
        <v>349649</v>
      </c>
      <c r="L33" s="106"/>
      <c r="M33" s="96"/>
    </row>
    <row r="34" spans="1:13" x14ac:dyDescent="0.2">
      <c r="A34" s="18"/>
      <c r="B34" s="19"/>
      <c r="C34" s="15"/>
      <c r="D34" s="15"/>
      <c r="E34" s="61"/>
      <c r="F34" s="33"/>
      <c r="G34" s="37"/>
      <c r="H34" s="37"/>
      <c r="I34" s="80"/>
      <c r="J34" s="17"/>
      <c r="K34" s="17"/>
      <c r="L34" s="17"/>
    </row>
    <row r="35" spans="1:13" x14ac:dyDescent="0.2">
      <c r="A35" s="14"/>
      <c r="B35" s="15"/>
      <c r="C35" s="15"/>
      <c r="D35" s="15"/>
      <c r="E35" s="39" t="s">
        <v>21</v>
      </c>
      <c r="F35" s="40"/>
      <c r="G35" s="40"/>
      <c r="H35" s="41"/>
      <c r="I35" s="84"/>
      <c r="J35" s="42">
        <f>SUM(J25:J34)</f>
        <v>-100345.8</v>
      </c>
      <c r="K35" s="42">
        <f>SUM(K25:K34)</f>
        <v>349649</v>
      </c>
      <c r="L35" s="42">
        <f>SUM(L25:L34)</f>
        <v>862705.2</v>
      </c>
    </row>
    <row r="36" spans="1:13" ht="14.25" customHeight="1" x14ac:dyDescent="0.2">
      <c r="A36" s="14"/>
      <c r="B36" s="15"/>
      <c r="C36" s="15"/>
      <c r="D36" s="15"/>
      <c r="E36" s="32"/>
      <c r="F36" s="33"/>
      <c r="G36" s="33"/>
      <c r="H36" s="34"/>
      <c r="I36" s="85"/>
      <c r="J36" s="17"/>
      <c r="K36" s="17"/>
      <c r="L36" s="17"/>
    </row>
    <row r="37" spans="1:13" x14ac:dyDescent="0.2">
      <c r="A37" s="14"/>
      <c r="B37" s="19"/>
      <c r="C37" s="15"/>
      <c r="D37" s="15"/>
      <c r="E37" s="20" t="s">
        <v>12</v>
      </c>
      <c r="F37" s="33"/>
      <c r="G37" s="33"/>
      <c r="H37" s="34"/>
      <c r="I37" s="85"/>
      <c r="J37" s="17"/>
      <c r="K37" s="17"/>
      <c r="L37" s="17"/>
    </row>
    <row r="38" spans="1:13" x14ac:dyDescent="0.2">
      <c r="A38" s="18"/>
      <c r="B38" s="19"/>
      <c r="C38" s="74"/>
      <c r="D38" s="71"/>
      <c r="F38" s="72"/>
      <c r="G38" s="73"/>
      <c r="H38" s="33"/>
      <c r="I38" s="86"/>
      <c r="J38" s="17"/>
      <c r="K38" s="17"/>
      <c r="L38" s="17"/>
    </row>
    <row r="39" spans="1:13" s="50" customFormat="1" x14ac:dyDescent="0.2">
      <c r="A39" s="18"/>
      <c r="B39" s="19"/>
      <c r="C39" s="38"/>
      <c r="D39" s="43"/>
      <c r="E39" s="77" t="s">
        <v>29</v>
      </c>
      <c r="F39" s="45"/>
      <c r="G39" s="46"/>
      <c r="H39" s="47"/>
      <c r="I39" s="87"/>
      <c r="J39" s="48"/>
      <c r="K39" s="48"/>
      <c r="L39" s="48"/>
      <c r="M39" s="49"/>
    </row>
    <row r="40" spans="1:13" s="50" customFormat="1" x14ac:dyDescent="0.2">
      <c r="A40" s="18"/>
      <c r="B40" s="19"/>
      <c r="C40" s="38"/>
      <c r="D40" s="43"/>
      <c r="E40" s="44"/>
      <c r="F40" s="45"/>
      <c r="G40" s="46"/>
      <c r="H40" s="47"/>
      <c r="I40" s="87"/>
      <c r="J40" s="48"/>
      <c r="K40" s="48"/>
      <c r="L40" s="48"/>
      <c r="M40" s="49"/>
    </row>
    <row r="41" spans="1:13" s="50" customFormat="1" x14ac:dyDescent="0.2">
      <c r="A41" s="46"/>
      <c r="E41" s="44"/>
      <c r="F41" s="45"/>
      <c r="G41" s="46"/>
      <c r="H41" s="45"/>
      <c r="I41" s="87"/>
      <c r="J41" s="48"/>
      <c r="K41" s="48"/>
      <c r="L41" s="48"/>
      <c r="M41" s="49"/>
    </row>
    <row r="42" spans="1:13" x14ac:dyDescent="0.2">
      <c r="A42" s="14"/>
      <c r="B42" s="15"/>
      <c r="C42" s="15"/>
      <c r="D42" s="15"/>
      <c r="E42" s="39" t="s">
        <v>22</v>
      </c>
      <c r="F42" s="40"/>
      <c r="G42" s="40"/>
      <c r="H42" s="41"/>
      <c r="I42" s="84"/>
      <c r="J42" s="42">
        <f>SUM(J38:J41)</f>
        <v>0</v>
      </c>
      <c r="K42" s="42">
        <f>SUM(K38:K41)</f>
        <v>0</v>
      </c>
      <c r="L42" s="42">
        <f>SUM(L38:L41)</f>
        <v>0</v>
      </c>
    </row>
    <row r="43" spans="1:13" x14ac:dyDescent="0.2">
      <c r="A43" s="14"/>
      <c r="B43" s="15"/>
      <c r="C43" s="15"/>
      <c r="D43" s="15"/>
      <c r="E43" s="32"/>
      <c r="F43" s="32"/>
      <c r="G43" s="32"/>
      <c r="H43" s="32"/>
      <c r="I43" s="88"/>
      <c r="J43" s="68"/>
      <c r="K43" s="17"/>
      <c r="L43" s="17"/>
    </row>
    <row r="44" spans="1:13" x14ac:dyDescent="0.2">
      <c r="A44" s="14"/>
      <c r="B44" s="15"/>
      <c r="C44" s="15"/>
      <c r="D44" s="15"/>
      <c r="F44" s="15"/>
      <c r="G44" s="15"/>
      <c r="H44" s="15"/>
      <c r="I44" s="89"/>
      <c r="J44" s="51"/>
      <c r="K44" s="17"/>
      <c r="L44" s="17"/>
    </row>
    <row r="45" spans="1:13" ht="30.2" customHeight="1" x14ac:dyDescent="0.2">
      <c r="A45" s="14"/>
      <c r="B45" s="15"/>
      <c r="C45" s="15"/>
      <c r="D45" s="15"/>
      <c r="E45" s="28" t="s">
        <v>23</v>
      </c>
      <c r="F45" s="52"/>
      <c r="G45" s="52"/>
      <c r="H45" s="52"/>
      <c r="I45" s="90"/>
      <c r="J45" s="53">
        <f>+J35+J42</f>
        <v>-100345.8</v>
      </c>
      <c r="K45" s="53">
        <f>+K35+K42</f>
        <v>349649</v>
      </c>
      <c r="L45" s="31">
        <f>+L35+L42</f>
        <v>862705.2</v>
      </c>
    </row>
    <row r="46" spans="1:13" x14ac:dyDescent="0.2">
      <c r="A46" s="14"/>
      <c r="B46" s="15"/>
      <c r="C46" s="15"/>
      <c r="D46" s="15"/>
      <c r="E46" s="15"/>
      <c r="F46" s="54"/>
      <c r="G46" s="15"/>
      <c r="H46" s="15"/>
      <c r="I46" s="91"/>
      <c r="J46" s="51"/>
      <c r="K46" s="17"/>
      <c r="L46" s="17"/>
    </row>
    <row r="47" spans="1:13" s="15" customFormat="1" ht="51" x14ac:dyDescent="0.2">
      <c r="A47" s="14"/>
      <c r="E47" s="55" t="s">
        <v>26</v>
      </c>
      <c r="F47" s="56" t="str">
        <f>F4</f>
        <v>January 31, 2021</v>
      </c>
      <c r="G47" s="114"/>
      <c r="H47" s="114"/>
      <c r="I47" s="115"/>
      <c r="J47" s="125">
        <f>-J45+J20</f>
        <v>25362973.190000009</v>
      </c>
      <c r="K47" s="125">
        <f>-K45+K20</f>
        <v>13647553.190000001</v>
      </c>
      <c r="L47" s="116">
        <f>-L45+L20</f>
        <v>4472971.0065498604</v>
      </c>
      <c r="M47" s="57"/>
    </row>
    <row r="48" spans="1:13" s="38" customFormat="1" x14ac:dyDescent="0.2">
      <c r="A48" s="117"/>
      <c r="E48" s="118"/>
      <c r="F48" s="119"/>
      <c r="G48" s="120"/>
      <c r="H48" s="120"/>
      <c r="I48" s="121"/>
      <c r="J48" s="122"/>
      <c r="K48" s="122"/>
      <c r="L48" s="123"/>
      <c r="M48" s="124"/>
    </row>
    <row r="49" spans="1:13" s="15" customFormat="1" x14ac:dyDescent="0.2">
      <c r="A49" s="14"/>
      <c r="E49" s="74" t="s">
        <v>68</v>
      </c>
      <c r="I49" s="91"/>
      <c r="J49" s="111"/>
      <c r="K49" s="111"/>
      <c r="L49" s="17"/>
      <c r="M49" s="57"/>
    </row>
    <row r="50" spans="1:13" s="15" customFormat="1" x14ac:dyDescent="0.2">
      <c r="A50" s="58"/>
      <c r="B50" s="59"/>
      <c r="C50" s="59"/>
      <c r="D50" s="59"/>
      <c r="E50" s="110" t="s">
        <v>67</v>
      </c>
      <c r="F50" s="59"/>
      <c r="G50" s="59"/>
      <c r="H50" s="59"/>
      <c r="I50" s="89"/>
      <c r="J50" s="112"/>
      <c r="K50" s="112"/>
      <c r="L50" s="113"/>
      <c r="M50" s="57"/>
    </row>
    <row r="51" spans="1:13" x14ac:dyDescent="0.2">
      <c r="E51" s="61"/>
      <c r="I51" s="101"/>
      <c r="J51" s="102"/>
      <c r="K51" s="102"/>
      <c r="L51" s="102"/>
      <c r="M51" s="2"/>
    </row>
    <row r="52" spans="1:13" x14ac:dyDescent="0.2">
      <c r="I52" s="101"/>
      <c r="J52" s="126"/>
      <c r="K52" s="103"/>
      <c r="L52" s="103"/>
    </row>
    <row r="53" spans="1:13" x14ac:dyDescent="0.2">
      <c r="I53" s="99"/>
      <c r="J53" s="127"/>
      <c r="K53" s="1"/>
      <c r="L53" s="1"/>
    </row>
    <row r="54" spans="1:13" x14ac:dyDescent="0.2">
      <c r="J54" s="127"/>
      <c r="K54" s="1"/>
      <c r="L54" s="1"/>
    </row>
    <row r="55" spans="1:13" x14ac:dyDescent="0.2">
      <c r="J55" s="127"/>
      <c r="K55" s="1"/>
      <c r="L55" s="1"/>
    </row>
    <row r="56" spans="1:13" x14ac:dyDescent="0.2">
      <c r="J56" s="128"/>
      <c r="L56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2021-02-08T17:49:55Z</cp:lastPrinted>
  <dcterms:created xsi:type="dcterms:W3CDTF">2004-07-28T16:25:05Z</dcterms:created>
  <dcterms:modified xsi:type="dcterms:W3CDTF">2021-02-11T21:57:06Z</dcterms:modified>
</cp:coreProperties>
</file>