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August 2021\monthly activity reports\"/>
    </mc:Choice>
  </mc:AlternateContent>
  <xr:revisionPtr revIDLastSave="0" documentId="13_ncr:1_{0BCB8AF8-F2D0-4637-9CA2-FAACC77E281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Riverside" sheetId="1" r:id="rId1"/>
  </sheets>
  <externalReferences>
    <externalReference r:id="rId2"/>
  </externalReferences>
  <definedNames>
    <definedName name="_xlnm._FilterDatabase" localSheetId="0" hidden="1">Riverside!#REF!</definedName>
    <definedName name="_xlnm.Print_Area" localSheetId="0">Riverside!$A$1:$M$58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  <c r="K34" i="1"/>
  <c r="J58" i="1" l="1"/>
  <c r="F58" i="1"/>
  <c r="G58" i="1"/>
  <c r="H57" i="1" l="1"/>
  <c r="H56" i="1"/>
  <c r="H55" i="1"/>
  <c r="H58" i="1" s="1"/>
  <c r="M34" i="1" l="1"/>
  <c r="K41" i="1" l="1"/>
  <c r="K44" i="1" s="1"/>
  <c r="L20" i="1" l="1"/>
  <c r="F4" i="1" l="1"/>
  <c r="F46" i="1" s="1"/>
  <c r="K57" i="1" l="1"/>
  <c r="K56" i="1"/>
  <c r="M20" i="1"/>
  <c r="K20" i="1"/>
  <c r="K55" i="1" l="1"/>
  <c r="K58" i="1" s="1"/>
  <c r="L41" i="1" l="1"/>
  <c r="L44" i="1" s="1"/>
  <c r="L46" i="1" s="1"/>
  <c r="M41" i="1" l="1"/>
  <c r="M44" i="1" s="1"/>
  <c r="M46" i="1" s="1"/>
  <c r="K46" i="1"/>
  <c r="F13" i="1" l="1"/>
</calcChain>
</file>

<file path=xl/sharedStrings.xml><?xml version="1.0" encoding="utf-8"?>
<sst xmlns="http://schemas.openxmlformats.org/spreadsheetml/2006/main" count="112" uniqueCount="77">
  <si>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</si>
  <si>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</si>
  <si>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</si>
  <si>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</si>
  <si>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</si>
  <si>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</si>
  <si>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</si>
  <si>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</si>
  <si>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</si>
  <si>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</si>
  <si>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</si>
  <si>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</si>
  <si>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</si>
  <si>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</si>
  <si>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</si>
  <si>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</si>
  <si>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</si>
  <si>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08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</si>
  <si>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</si>
  <si>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</si>
  <si>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</si>
  <si>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</si>
  <si>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</si>
  <si>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 </t>
  </si>
  <si>
    <t>Total Activities/Adjustments (includes obligations, transfers, and exchanges)</t>
  </si>
  <si>
    <t>Riverside County Transportation Commission</t>
  </si>
  <si>
    <t>Apportionment Adjustments</t>
  </si>
  <si>
    <t>Ending Balance as of:
(total beginning balance and apportionments less total activities/adjustments)</t>
  </si>
  <si>
    <t>Urban</t>
  </si>
  <si>
    <t>Any Area</t>
  </si>
  <si>
    <t>Urbanized Areas</t>
  </si>
  <si>
    <t>Riverside-San Bernardino (Shared)</t>
  </si>
  <si>
    <t>Total</t>
  </si>
  <si>
    <t>Indio-Cathedral City (Inclusive)</t>
  </si>
  <si>
    <t>Murrieta-Temecula-Menifee (Inclusive)</t>
  </si>
  <si>
    <t>Urban Area</t>
  </si>
  <si>
    <t>Adjustments</t>
  </si>
  <si>
    <t>Urban Area Code</t>
  </si>
  <si>
    <t>Obligations &amp; Transfers/
Exchanges</t>
  </si>
  <si>
    <t xml:space="preserve">No Transfers/Exchanges </t>
  </si>
  <si>
    <t>396, 41347</t>
  </si>
  <si>
    <t>048, 75340</t>
  </si>
  <si>
    <t>CMAQ and STBGP</t>
  </si>
  <si>
    <t>July 31, 2021 Balance</t>
  </si>
  <si>
    <t>MTC and RCTC entered into a loan agreement on 7/31/2021, allowing MTC to borrow up to $55M of CMAQ funds from RCTC.  This loan has not been entered onto the monthly report because the “up to” loan amount</t>
  </si>
  <si>
    <t>is pending.  The loan will be entered on to the report once MTC’s current CMAQ balance is exceeded.</t>
  </si>
  <si>
    <t>Total Beginning 
August 2021 Balance</t>
  </si>
  <si>
    <t>August 31, 2021 Balance</t>
  </si>
  <si>
    <t>Riverside</t>
  </si>
  <si>
    <t>08/16/2021</t>
  </si>
  <si>
    <t>RIV CO TRANS CO</t>
  </si>
  <si>
    <t>HPLU21LN-6054(066)</t>
  </si>
  <si>
    <t>STATE ROUTE 71/91 INTERCHANGE</t>
  </si>
  <si>
    <t>REPLACE CONNECTOR &amp; RECONSTRUCT RAMP (TC)</t>
  </si>
  <si>
    <t>Z230</t>
  </si>
  <si>
    <t>Z23E</t>
  </si>
  <si>
    <t>08/26/2021</t>
  </si>
  <si>
    <t>STBGSB1L-6054(101)</t>
  </si>
  <si>
    <t>MID COUNTY PARKWAY (MCP) PHASE 2 FROM REDLANDS AVENUE AND THE FUTURE ANTELOPE ROAD</t>
  </si>
  <si>
    <t>NEW ROAD (3-4 LANES, 1-2 WB LNS &amp; 2 EB LNS)</t>
  </si>
  <si>
    <t>M23E</t>
  </si>
  <si>
    <t>08/25/2021</t>
  </si>
  <si>
    <t>RIVERSIDE</t>
  </si>
  <si>
    <t>CML-5058(098)</t>
  </si>
  <si>
    <t>DOWNTOWN RIVERSIDE METROLINK STATION ON VINE STREET AND ON UNIVERSITY OF CALIFORNIA, RIVERSIDE CAMPUS</t>
  </si>
  <si>
    <t>INSTALL BICYCLE STATIONS AND PROVIDE BICYCLES TO IMPLEMENT A BIKE SHARE PROGRAM</t>
  </si>
  <si>
    <t>L400</t>
  </si>
  <si>
    <t>08/10/2021</t>
  </si>
  <si>
    <t>TEMECULA</t>
  </si>
  <si>
    <t>CML-5459(023)</t>
  </si>
  <si>
    <t>SOUTH SIDE OF LA PAZ ROAD FROM TEMECULA PARKWAY (SR 79) TO VALLEJO AVENUE</t>
  </si>
  <si>
    <t>157-SPACE PARK AND RIDE LOT, BICYCLE LOCKERS, LIGHTING, AND LANDSCAPING</t>
  </si>
  <si>
    <t>Z40E</t>
  </si>
  <si>
    <t>75340</t>
  </si>
  <si>
    <t>048</t>
  </si>
  <si>
    <t>496, 60799</t>
  </si>
  <si>
    <t>60799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</si>
</sst>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38" fontId="0" fillId="0" borderId="0"/>
    <xf numFmtId="43" fontId="1" fillId="0" borderId="0" applyFont="0" applyFill="0" applyBorder="0" applyAlignment="0" applyProtection="0"/>
    <xf numFmtId="38" fontId="6" fillId="0" borderId="0"/>
    <xf numFmtId="38" fontId="1" fillId="0" borderId="0"/>
  </cellStyleXfs>
  <cellXfs count="179">
    <xf numFmtId="38" fontId="0" fillId="0" borderId="0" xfId="0"/>
    <xf numFmtId="38" fontId="3" fillId="0" borderId="0" xfId="0" applyFont="1"/>
    <xf numFmtId="38" fontId="3" fillId="0" borderId="0" xfId="0" applyFont="1" applyBorder="1"/>
    <xf numFmtId="38" fontId="3" fillId="0" borderId="0" xfId="0" applyFont="1" applyBorder="1" applyAlignment="1">
      <alignment wrapText="1"/>
    </xf>
    <xf numFmtId="38" fontId="3" fillId="0" borderId="0" xfId="0" applyNumberFormat="1" applyFont="1" applyBorder="1"/>
    <xf numFmtId="38" fontId="3" fillId="0" borderId="4" xfId="0" applyFont="1" applyBorder="1"/>
    <xf numFmtId="38" fontId="3" fillId="0" borderId="4" xfId="0" applyFont="1" applyBorder="1" applyAlignment="1">
      <alignment wrapText="1"/>
    </xf>
    <xf numFmtId="38" fontId="3" fillId="0" borderId="4" xfId="0" applyNumberFormat="1" applyFont="1" applyBorder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3" xfId="1" applyNumberFormat="1" applyFont="1" applyFill="1" applyBorder="1" applyAlignment="1" applyProtection="1">
      <alignment horizontal="center" wrapText="1"/>
    </xf>
    <xf numFmtId="0" fontId="2" fillId="3" borderId="6" xfId="1" applyNumberFormat="1" applyFont="1" applyFill="1" applyBorder="1" applyAlignment="1" applyProtection="1">
      <alignment horizontal="center" wrapText="1"/>
    </xf>
    <xf numFmtId="0" fontId="2" fillId="3" borderId="8" xfId="1" applyNumberFormat="1" applyFont="1" applyFill="1" applyBorder="1" applyAlignment="1" applyProtection="1">
      <alignment horizontal="center"/>
    </xf>
    <xf numFmtId="38" fontId="3" fillId="3" borderId="8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 wrapText="1"/>
    </xf>
    <xf numFmtId="0" fontId="2" fillId="3" borderId="5" xfId="1" applyNumberFormat="1" applyFont="1" applyFill="1" applyBorder="1" applyAlignment="1" applyProtection="1">
      <alignment horizontal="center" wrapText="1"/>
    </xf>
    <xf numFmtId="0" fontId="2" fillId="3" borderId="14" xfId="1" applyNumberFormat="1" applyFont="1" applyFill="1" applyBorder="1" applyAlignment="1" applyProtection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2" xfId="0" applyFont="1" applyBorder="1" applyAlignment="1">
      <alignment wrapText="1"/>
    </xf>
    <xf numFmtId="38" fontId="3" fillId="0" borderId="7" xfId="0" applyFont="1" applyBorder="1"/>
    <xf numFmtId="38" fontId="3" fillId="0" borderId="7" xfId="0" applyNumberFormat="1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0" xfId="0" applyNumberFormat="1" applyFont="1" applyBorder="1" applyAlignment="1">
      <alignment horizontal="left" wrapText="1"/>
    </xf>
    <xf numFmtId="0" fontId="3" fillId="0" borderId="2" xfId="0" applyNumberFormat="1" applyFont="1" applyBorder="1" applyAlignment="1">
      <alignment horizontal="left" wrapText="1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38" fontId="3" fillId="0" borderId="7" xfId="0" applyFont="1" applyFill="1" applyBorder="1"/>
    <xf numFmtId="49" fontId="3" fillId="0" borderId="0" xfId="0" quotePrefix="1" applyNumberFormat="1" applyFont="1" applyBorder="1"/>
    <xf numFmtId="0" fontId="3" fillId="0" borderId="2" xfId="0" applyNumberFormat="1" applyFont="1" applyBorder="1"/>
    <xf numFmtId="38" fontId="3" fillId="0" borderId="2" xfId="0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 wrapText="1"/>
    </xf>
    <xf numFmtId="38" fontId="2" fillId="2" borderId="9" xfId="0" applyFont="1" applyFill="1" applyBorder="1" applyAlignment="1">
      <alignment horizontal="center" wrapText="1"/>
    </xf>
    <xf numFmtId="38" fontId="3" fillId="2" borderId="10" xfId="0" applyFont="1" applyFill="1" applyBorder="1"/>
    <xf numFmtId="38" fontId="2" fillId="2" borderId="10" xfId="0" applyNumberFormat="1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>
      <alignment wrapText="1"/>
    </xf>
    <xf numFmtId="0" fontId="3" fillId="0" borderId="7" xfId="0" applyNumberFormat="1" applyFont="1" applyFill="1" applyBorder="1" applyAlignment="1" applyProtection="1">
      <alignment wrapText="1"/>
    </xf>
    <xf numFmtId="38" fontId="4" fillId="0" borderId="0" xfId="0" applyFont="1" applyBorder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wrapText="1"/>
    </xf>
    <xf numFmtId="0" fontId="3" fillId="0" borderId="9" xfId="0" applyNumberFormat="1" applyFont="1" applyFill="1" applyBorder="1" applyAlignment="1" applyProtection="1">
      <alignment wrapText="1"/>
    </xf>
    <xf numFmtId="38" fontId="2" fillId="0" borderId="10" xfId="0" applyNumberFormat="1" applyFont="1" applyBorder="1"/>
    <xf numFmtId="40" fontId="3" fillId="0" borderId="0" xfId="0" applyNumberFormat="1" applyFont="1"/>
    <xf numFmtId="0" fontId="3" fillId="0" borderId="2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0" applyFont="1" applyFill="1" applyBorder="1" applyAlignment="1">
      <alignment wrapText="1"/>
    </xf>
    <xf numFmtId="0" fontId="3" fillId="0" borderId="2" xfId="1" applyNumberFormat="1" applyFont="1" applyFill="1" applyBorder="1" applyAlignment="1" applyProtection="1"/>
    <xf numFmtId="38" fontId="3" fillId="0" borderId="7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38" fontId="3" fillId="0" borderId="5" xfId="0" applyNumberFormat="1" applyFont="1" applyBorder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0" applyNumberFormat="1" applyFont="1" applyFill="1" applyBorder="1" applyAlignment="1" applyProtection="1">
      <alignment wrapText="1"/>
    </xf>
    <xf numFmtId="38" fontId="3" fillId="0" borderId="8" xfId="0" applyNumberFormat="1" applyFont="1" applyBorder="1"/>
    <xf numFmtId="38" fontId="3" fillId="2" borderId="1" xfId="0" applyFont="1" applyFill="1" applyBorder="1"/>
    <xf numFmtId="38" fontId="3" fillId="2" borderId="1" xfId="0" applyFont="1" applyFill="1" applyBorder="1" applyAlignment="1">
      <alignment wrapText="1"/>
    </xf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 applyAlignment="1">
      <alignment wrapText="1"/>
    </xf>
    <xf numFmtId="38" fontId="3" fillId="3" borderId="1" xfId="0" applyFont="1" applyFill="1" applyBorder="1"/>
    <xf numFmtId="38" fontId="3" fillId="0" borderId="12" xfId="0" applyFont="1" applyBorder="1"/>
    <xf numFmtId="38" fontId="3" fillId="0" borderId="0" xfId="0" applyNumberFormat="1" applyFont="1"/>
    <xf numFmtId="38" fontId="3" fillId="0" borderId="0" xfId="0" applyFont="1" applyAlignment="1"/>
    <xf numFmtId="38" fontId="3" fillId="0" borderId="0" xfId="0" applyFont="1" applyAlignment="1">
      <alignment wrapText="1"/>
    </xf>
    <xf numFmtId="40" fontId="5" fillId="0" borderId="0" xfId="1" applyNumberFormat="1" applyFont="1"/>
    <xf numFmtId="38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 wrapText="1"/>
    </xf>
    <xf numFmtId="0" fontId="2" fillId="3" borderId="2" xfId="1" applyNumberFormat="1" applyFont="1" applyFill="1" applyBorder="1" applyAlignment="1" applyProtection="1">
      <alignment horizontal="center" wrapText="1"/>
    </xf>
    <xf numFmtId="0" fontId="2" fillId="3" borderId="7" xfId="1" applyNumberFormat="1" applyFont="1" applyFill="1" applyBorder="1" applyAlignment="1" applyProtection="1">
      <alignment horizontal="center"/>
    </xf>
    <xf numFmtId="38" fontId="3" fillId="3" borderId="7" xfId="1" applyNumberFormat="1" applyFont="1" applyFill="1" applyBorder="1" applyAlignment="1" applyProtection="1">
      <alignment horizontal="center"/>
    </xf>
    <xf numFmtId="38" fontId="0" fillId="0" borderId="0" xfId="0" applyFont="1"/>
    <xf numFmtId="38" fontId="1" fillId="0" borderId="0" xfId="0" applyFont="1"/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38" fontId="2" fillId="0" borderId="18" xfId="0" applyFont="1" applyBorder="1"/>
    <xf numFmtId="38" fontId="1" fillId="0" borderId="18" xfId="0" applyFont="1" applyBorder="1"/>
    <xf numFmtId="38" fontId="1" fillId="0" borderId="18" xfId="0" applyFont="1" applyBorder="1" applyAlignment="1"/>
    <xf numFmtId="40" fontId="3" fillId="0" borderId="0" xfId="0" applyNumberFormat="1" applyFont="1" applyAlignment="1">
      <alignment wrapText="1"/>
    </xf>
    <xf numFmtId="40" fontId="0" fillId="0" borderId="0" xfId="0" applyNumberFormat="1" applyFont="1"/>
    <xf numFmtId="0" fontId="2" fillId="3" borderId="15" xfId="1" applyNumberFormat="1" applyFont="1" applyFill="1" applyBorder="1" applyAlignment="1" applyProtection="1">
      <alignment horizontal="center" wrapText="1"/>
    </xf>
    <xf numFmtId="38" fontId="2" fillId="2" borderId="15" xfId="0" applyFont="1" applyFill="1" applyBorder="1" applyAlignment="1">
      <alignment wrapText="1"/>
    </xf>
    <xf numFmtId="38" fontId="2" fillId="0" borderId="0" xfId="0" applyFont="1" applyBorder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0" fontId="3" fillId="0" borderId="7" xfId="0" applyNumberFormat="1" applyFont="1" applyFill="1" applyBorder="1" applyAlignment="1" applyProtection="1">
      <alignment horizontal="center"/>
    </xf>
    <xf numFmtId="38" fontId="0" fillId="0" borderId="0" xfId="0" applyFont="1" applyAlignment="1">
      <alignment wrapText="1"/>
    </xf>
    <xf numFmtId="38" fontId="3" fillId="0" borderId="2" xfId="0" applyFont="1" applyBorder="1" applyAlignment="1">
      <alignment horizontal="center"/>
    </xf>
    <xf numFmtId="0" fontId="0" fillId="0" borderId="7" xfId="0" applyNumberFormat="1" applyFont="1" applyFill="1" applyBorder="1" applyAlignment="1" applyProtection="1">
      <alignment wrapText="1"/>
    </xf>
    <xf numFmtId="38" fontId="0" fillId="0" borderId="0" xfId="0" applyFont="1" applyBorder="1"/>
    <xf numFmtId="38" fontId="3" fillId="0" borderId="0" xfId="0" applyFont="1" applyBorder="1" applyAlignment="1">
      <alignment horizontal="center"/>
    </xf>
    <xf numFmtId="38" fontId="3" fillId="0" borderId="4" xfId="0" applyFont="1" applyBorder="1" applyAlignment="1">
      <alignment horizontal="center"/>
    </xf>
    <xf numFmtId="38" fontId="3" fillId="0" borderId="7" xfId="0" applyFont="1" applyBorder="1" applyAlignment="1">
      <alignment horizontal="center"/>
    </xf>
    <xf numFmtId="38" fontId="3" fillId="0" borderId="7" xfId="0" applyFont="1" applyFill="1" applyBorder="1" applyAlignment="1">
      <alignment horizontal="center"/>
    </xf>
    <xf numFmtId="38" fontId="3" fillId="2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38" fontId="3" fillId="2" borderId="1" xfId="0" applyFont="1" applyFill="1" applyBorder="1" applyAlignment="1">
      <alignment horizontal="center"/>
    </xf>
    <xf numFmtId="38" fontId="3" fillId="3" borderId="1" xfId="0" applyFont="1" applyFill="1" applyBorder="1" applyAlignment="1">
      <alignment horizontal="center"/>
    </xf>
    <xf numFmtId="38" fontId="0" fillId="0" borderId="18" xfId="0" quotePrefix="1" applyFont="1" applyBorder="1" applyAlignment="1">
      <alignment horizontal="center"/>
    </xf>
    <xf numFmtId="38" fontId="2" fillId="2" borderId="15" xfId="0" applyFont="1" applyFill="1" applyBorder="1" applyAlignment="1">
      <alignment horizontal="center" wrapText="1"/>
    </xf>
    <xf numFmtId="40" fontId="3" fillId="0" borderId="0" xfId="0" applyNumberFormat="1" applyFont="1" applyAlignment="1">
      <alignment horizontal="center"/>
    </xf>
    <xf numFmtId="0" fontId="0" fillId="0" borderId="0" xfId="1" applyNumberFormat="1" applyFont="1" applyFill="1" applyBorder="1" applyAlignment="1" applyProtection="1">
      <alignment horizontal="center"/>
    </xf>
    <xf numFmtId="0" fontId="1" fillId="0" borderId="0" xfId="0" applyNumberFormat="1" applyFont="1" applyBorder="1"/>
    <xf numFmtId="0" fontId="1" fillId="0" borderId="2" xfId="0" applyNumberFormat="1" applyFont="1" applyBorder="1"/>
    <xf numFmtId="38" fontId="2" fillId="0" borderId="0" xfId="0" applyFont="1" applyBorder="1"/>
    <xf numFmtId="2" fontId="5" fillId="0" borderId="0" xfId="1" applyNumberFormat="1" applyFont="1" applyFill="1" applyBorder="1"/>
    <xf numFmtId="38" fontId="3" fillId="0" borderId="0" xfId="0" applyFont="1" applyFill="1" applyBorder="1"/>
    <xf numFmtId="38" fontId="3" fillId="0" borderId="7" xfId="0" applyNumberFormat="1" applyFont="1" applyFill="1" applyBorder="1"/>
    <xf numFmtId="38" fontId="3" fillId="0" borderId="0" xfId="0" applyFont="1" applyFill="1"/>
    <xf numFmtId="38" fontId="1" fillId="0" borderId="18" xfId="0" applyNumberFormat="1" applyFont="1" applyBorder="1" applyAlignment="1"/>
    <xf numFmtId="49" fontId="0" fillId="0" borderId="16" xfId="0" applyNumberFormat="1" applyFont="1" applyBorder="1" applyAlignment="1">
      <alignment horizontal="center"/>
    </xf>
    <xf numFmtId="38" fontId="0" fillId="0" borderId="0" xfId="0" applyFont="1" applyFill="1" applyBorder="1" applyAlignment="1">
      <alignment horizontal="left"/>
    </xf>
    <xf numFmtId="0" fontId="0" fillId="0" borderId="11" xfId="0" applyNumberFormat="1" applyFont="1" applyFill="1" applyBorder="1" applyAlignment="1" applyProtection="1"/>
    <xf numFmtId="49" fontId="0" fillId="0" borderId="7" xfId="0" applyNumberFormat="1" applyFont="1" applyFill="1" applyBorder="1" applyAlignment="1" applyProtection="1">
      <alignment horizontal="center"/>
    </xf>
    <xf numFmtId="38" fontId="0" fillId="0" borderId="2" xfId="0" applyBorder="1" applyAlignment="1">
      <alignment horizontal="center"/>
    </xf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8" fontId="0" fillId="0" borderId="0" xfId="0" applyNumberFormat="1" applyFont="1" applyFill="1" applyBorder="1" applyAlignment="1"/>
    <xf numFmtId="38" fontId="2" fillId="2" borderId="15" xfId="0" applyFont="1" applyFill="1" applyBorder="1" applyAlignment="1"/>
    <xf numFmtId="38" fontId="2" fillId="2" borderId="15" xfId="0" applyNumberFormat="1" applyFont="1" applyFill="1" applyBorder="1" applyAlignment="1"/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0" fillId="0" borderId="2" xfId="0" applyFont="1" applyBorder="1" applyAlignment="1">
      <alignment horizontal="center"/>
    </xf>
    <xf numFmtId="40" fontId="3" fillId="0" borderId="2" xfId="0" applyNumberFormat="1" applyFont="1" applyFill="1" applyBorder="1"/>
    <xf numFmtId="38" fontId="3" fillId="0" borderId="0" xfId="0" applyFont="1" applyFill="1" applyBorder="1" applyAlignment="1">
      <alignment horizontal="center"/>
    </xf>
    <xf numFmtId="38" fontId="1" fillId="0" borderId="11" xfId="0" applyFont="1" applyBorder="1"/>
    <xf numFmtId="38" fontId="1" fillId="0" borderId="0" xfId="0" applyFont="1" applyAlignment="1">
      <alignment horizontal="center"/>
    </xf>
    <xf numFmtId="38" fontId="1" fillId="0" borderId="2" xfId="0" applyFont="1" applyBorder="1"/>
    <xf numFmtId="38" fontId="1" fillId="0" borderId="0" xfId="0" applyFont="1" applyBorder="1"/>
    <xf numFmtId="38" fontId="1" fillId="0" borderId="0" xfId="0" applyFont="1" applyBorder="1" applyAlignment="1">
      <alignment horizontal="center"/>
    </xf>
    <xf numFmtId="38" fontId="0" fillId="0" borderId="4" xfId="0" applyBorder="1"/>
    <xf numFmtId="38" fontId="1" fillId="0" borderId="6" xfId="0" applyFont="1" applyBorder="1"/>
    <xf numFmtId="38" fontId="1" fillId="0" borderId="3" xfId="0" applyFont="1" applyBorder="1"/>
    <xf numFmtId="38" fontId="1" fillId="0" borderId="0" xfId="0" applyFont="1" applyAlignment="1">
      <alignment horizontal="left"/>
    </xf>
    <xf numFmtId="40" fontId="3" fillId="0" borderId="0" xfId="0" applyNumberFormat="1" applyFont="1" applyFill="1"/>
    <xf numFmtId="38" fontId="3" fillId="0" borderId="0" xfId="0" applyNumberFormat="1" applyFont="1" applyFill="1"/>
    <xf numFmtId="38" fontId="1" fillId="0" borderId="0" xfId="0" applyFont="1" applyFill="1"/>
    <xf numFmtId="38" fontId="2" fillId="0" borderId="17" xfId="0" applyFont="1" applyFill="1" applyBorder="1"/>
    <xf numFmtId="38" fontId="1" fillId="0" borderId="17" xfId="0" applyFont="1" applyFill="1" applyBorder="1"/>
    <xf numFmtId="38" fontId="1" fillId="0" borderId="17" xfId="0" applyFont="1" applyFill="1" applyBorder="1" applyAlignment="1">
      <alignment horizontal="center"/>
    </xf>
    <xf numFmtId="38" fontId="1" fillId="0" borderId="17" xfId="0" applyFont="1" applyFill="1" applyBorder="1" applyAlignment="1"/>
    <xf numFmtId="49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0" fillId="0" borderId="0" xfId="0" applyFont="1" applyFill="1"/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August 31, 2021</v>
          </cell>
        </row>
        <row r="12">
          <cell r="F12" t="str">
            <v>July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zoomScaleNormal="100" workbookViewId="0">
      <selection activeCell="O32" sqref="O32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88" customWidth="1"/>
    <col min="9" max="9" width="12.7109375" style="16" customWidth="1"/>
    <col min="10" max="10" width="12.7109375" style="1" customWidth="1"/>
    <col min="11" max="11" width="15.85546875" style="86" customWidth="1"/>
    <col min="12" max="12" width="14.42578125" style="86" bestFit="1" customWidth="1"/>
    <col min="13" max="13" width="13.7109375" style="86" customWidth="1"/>
    <col min="14" max="14" width="10.7109375" style="1" bestFit="1" customWidth="1"/>
    <col min="15" max="15" width="13.42578125" style="1" bestFit="1" customWidth="1"/>
    <col min="16" max="16" width="8.85546875" style="1"/>
    <col min="17" max="17" width="9.7109375" style="1" bestFit="1" customWidth="1"/>
    <col min="18" max="16384" width="8.85546875" style="1"/>
  </cols>
  <sheetData>
    <row r="1" spans="1:13" x14ac:dyDescent="0.2">
      <c r="A1" s="110"/>
      <c r="B1" s="110"/>
      <c r="C1" s="110"/>
      <c r="D1" s="110"/>
      <c r="E1" s="110"/>
      <c r="F1" s="110" t="s">
        <v>25</v>
      </c>
      <c r="G1" s="110"/>
      <c r="H1" s="110"/>
      <c r="I1" s="110"/>
      <c r="J1" s="110"/>
      <c r="K1" s="110"/>
      <c r="L1" s="110"/>
      <c r="M1" s="110"/>
    </row>
    <row r="2" spans="1:13" x14ac:dyDescent="0.2">
      <c r="A2" s="110"/>
      <c r="B2" s="110"/>
      <c r="C2" s="110"/>
      <c r="D2" s="110"/>
      <c r="E2" s="110"/>
      <c r="F2" s="110" t="s">
        <v>18</v>
      </c>
      <c r="G2" s="110"/>
      <c r="H2" s="110"/>
      <c r="I2" s="110"/>
      <c r="J2" s="110"/>
      <c r="K2" s="110"/>
      <c r="L2" s="110"/>
      <c r="M2" s="110"/>
    </row>
    <row r="3" spans="1:13" x14ac:dyDescent="0.2">
      <c r="A3" s="110"/>
      <c r="B3" s="110"/>
      <c r="C3" s="110"/>
      <c r="D3" s="110"/>
      <c r="E3" s="110"/>
      <c r="F3" s="110" t="s">
        <v>42</v>
      </c>
      <c r="G3" s="110"/>
      <c r="H3" s="110"/>
      <c r="I3" s="110"/>
      <c r="J3" s="110"/>
      <c r="K3" s="110"/>
      <c r="L3" s="110"/>
      <c r="M3" s="110"/>
    </row>
    <row r="4" spans="1:13" x14ac:dyDescent="0.2">
      <c r="A4" s="110"/>
      <c r="B4" s="110"/>
      <c r="C4" s="110"/>
      <c r="D4" s="110"/>
      <c r="E4" s="110"/>
      <c r="F4" s="110" t="str">
        <f>[1]Template!$A$4</f>
        <v>August 31, 2021</v>
      </c>
      <c r="G4" s="110"/>
      <c r="H4" s="110"/>
      <c r="I4" s="110"/>
      <c r="J4" s="110"/>
      <c r="K4" s="110"/>
      <c r="L4" s="110"/>
      <c r="M4" s="110"/>
    </row>
    <row r="5" spans="1:13" x14ac:dyDescent="0.2">
      <c r="A5" s="2"/>
      <c r="B5" s="2"/>
      <c r="C5" s="2"/>
      <c r="D5" s="2"/>
      <c r="E5" s="2"/>
      <c r="F5" s="2"/>
      <c r="G5" s="3"/>
      <c r="H5" s="3"/>
      <c r="I5" s="119"/>
      <c r="J5" s="2"/>
      <c r="K5" s="4"/>
      <c r="L5" s="4"/>
      <c r="M5" s="4"/>
    </row>
    <row r="6" spans="1:13" x14ac:dyDescent="0.2">
      <c r="A6" s="5"/>
      <c r="B6" s="5"/>
      <c r="C6" s="5"/>
      <c r="D6" s="5"/>
      <c r="E6" s="5"/>
      <c r="F6" s="5"/>
      <c r="G6" s="6"/>
      <c r="H6" s="6"/>
      <c r="I6" s="120"/>
      <c r="J6" s="5"/>
      <c r="K6" s="7"/>
      <c r="L6" s="7"/>
      <c r="M6" s="7"/>
    </row>
    <row r="7" spans="1:13" s="16" customFormat="1" x14ac:dyDescent="0.2">
      <c r="A7" s="8"/>
      <c r="B7" s="9"/>
      <c r="C7" s="9"/>
      <c r="D7" s="9"/>
      <c r="E7" s="10"/>
      <c r="F7" s="10"/>
      <c r="G7" s="11"/>
      <c r="H7" s="12"/>
      <c r="I7" s="13"/>
      <c r="J7" s="13"/>
      <c r="K7" s="14"/>
      <c r="L7" s="112"/>
      <c r="M7" s="15"/>
    </row>
    <row r="8" spans="1:13" s="16" customFormat="1" x14ac:dyDescent="0.2">
      <c r="A8" s="91"/>
      <c r="B8" s="92"/>
      <c r="C8" s="92"/>
      <c r="D8" s="92" t="s">
        <v>0</v>
      </c>
      <c r="E8" s="93"/>
      <c r="F8" s="93"/>
      <c r="G8" s="94"/>
      <c r="H8" s="95"/>
      <c r="I8" s="96" t="s">
        <v>10</v>
      </c>
      <c r="J8" s="96" t="s">
        <v>35</v>
      </c>
      <c r="K8" s="97"/>
      <c r="L8" s="113" t="s">
        <v>7</v>
      </c>
      <c r="M8" s="111"/>
    </row>
    <row r="9" spans="1:13" s="16" customFormat="1" x14ac:dyDescent="0.2">
      <c r="A9" s="17" t="s">
        <v>1</v>
      </c>
      <c r="B9" s="18" t="s">
        <v>2</v>
      </c>
      <c r="C9" s="18" t="s">
        <v>13</v>
      </c>
      <c r="D9" s="18" t="s">
        <v>3</v>
      </c>
      <c r="E9" s="18" t="s">
        <v>11</v>
      </c>
      <c r="F9" s="18"/>
      <c r="G9" s="19"/>
      <c r="H9" s="20"/>
      <c r="I9" s="21" t="s">
        <v>6</v>
      </c>
      <c r="J9" s="21" t="s">
        <v>6</v>
      </c>
      <c r="K9" s="22" t="s">
        <v>8</v>
      </c>
      <c r="L9" s="23" t="s">
        <v>28</v>
      </c>
      <c r="M9" s="23" t="s">
        <v>29</v>
      </c>
    </row>
    <row r="10" spans="1:13" x14ac:dyDescent="0.2">
      <c r="A10" s="24"/>
      <c r="B10" s="2"/>
      <c r="C10" s="2"/>
      <c r="D10" s="2"/>
      <c r="E10" s="2"/>
      <c r="F10" s="2"/>
      <c r="G10" s="3"/>
      <c r="H10" s="25"/>
      <c r="I10" s="121"/>
      <c r="J10" s="26"/>
      <c r="K10" s="27"/>
      <c r="L10" s="28"/>
      <c r="M10" s="28"/>
    </row>
    <row r="11" spans="1:13" x14ac:dyDescent="0.2">
      <c r="A11" s="29" t="s">
        <v>17</v>
      </c>
      <c r="B11" s="30">
        <v>6054</v>
      </c>
      <c r="C11" s="30"/>
      <c r="D11" s="2"/>
      <c r="E11" s="31" t="s">
        <v>25</v>
      </c>
      <c r="F11" s="2"/>
      <c r="G11" s="32"/>
      <c r="H11" s="33"/>
      <c r="I11" s="121"/>
      <c r="J11" s="26"/>
      <c r="K11" s="27"/>
      <c r="L11" s="28"/>
      <c r="M11" s="28"/>
    </row>
    <row r="12" spans="1:13" x14ac:dyDescent="0.2">
      <c r="A12" s="29"/>
      <c r="B12" s="30"/>
      <c r="C12" s="30"/>
      <c r="D12" s="2"/>
      <c r="E12" s="31"/>
      <c r="F12" s="2"/>
      <c r="G12" s="32"/>
      <c r="H12" s="33"/>
      <c r="I12" s="121"/>
      <c r="J12" s="26"/>
      <c r="K12" s="27"/>
      <c r="L12" s="28"/>
      <c r="M12" s="28"/>
    </row>
    <row r="13" spans="1:13" x14ac:dyDescent="0.2">
      <c r="A13" s="24"/>
      <c r="B13" s="30"/>
      <c r="C13" s="30"/>
      <c r="D13" s="2"/>
      <c r="E13" s="31" t="s">
        <v>19</v>
      </c>
      <c r="F13" s="34" t="str">
        <f>[1]Template!$F$12</f>
        <v>July 31, 2021</v>
      </c>
      <c r="G13" s="32"/>
      <c r="H13" s="33"/>
      <c r="I13" s="121"/>
      <c r="J13" s="26"/>
      <c r="K13" s="27"/>
      <c r="L13" s="28"/>
      <c r="M13" s="28"/>
    </row>
    <row r="14" spans="1:13" x14ac:dyDescent="0.2">
      <c r="A14" s="29"/>
      <c r="B14" s="35"/>
      <c r="C14" s="35"/>
      <c r="D14" s="2"/>
      <c r="E14" s="2" t="s">
        <v>9</v>
      </c>
      <c r="F14" s="31"/>
      <c r="G14" s="36"/>
      <c r="H14" s="37"/>
      <c r="I14" s="121"/>
      <c r="J14" s="26"/>
      <c r="K14" s="27">
        <v>55158562.950000025</v>
      </c>
      <c r="L14" s="28">
        <v>61605903.696702003</v>
      </c>
      <c r="M14" s="28">
        <v>17233222.735507771</v>
      </c>
    </row>
    <row r="15" spans="1:13" x14ac:dyDescent="0.2">
      <c r="A15" s="24"/>
      <c r="B15" s="2"/>
      <c r="C15" s="2"/>
      <c r="D15" s="2"/>
      <c r="E15" s="2"/>
      <c r="F15" s="2"/>
      <c r="G15" s="3"/>
      <c r="H15" s="25"/>
      <c r="I15" s="121"/>
      <c r="J15" s="26"/>
      <c r="K15" s="27"/>
      <c r="L15" s="28"/>
      <c r="M15" s="28"/>
    </row>
    <row r="16" spans="1:13" x14ac:dyDescent="0.2">
      <c r="A16" s="24"/>
      <c r="B16" s="2"/>
      <c r="C16" s="2"/>
      <c r="D16" s="2"/>
      <c r="E16" s="31" t="s">
        <v>26</v>
      </c>
      <c r="F16" s="2"/>
      <c r="G16" s="3"/>
      <c r="H16" s="25"/>
      <c r="I16" s="122"/>
      <c r="J16" s="38"/>
      <c r="K16" s="27"/>
      <c r="L16" s="28"/>
      <c r="M16" s="28"/>
    </row>
    <row r="17" spans="1:15" x14ac:dyDescent="0.2">
      <c r="A17" s="29"/>
      <c r="B17" s="35"/>
      <c r="C17" s="35"/>
      <c r="D17" s="39"/>
      <c r="E17" s="99"/>
      <c r="F17" s="138"/>
      <c r="G17" s="136"/>
      <c r="H17" s="137"/>
      <c r="I17" s="148"/>
      <c r="J17" s="41"/>
      <c r="K17" s="42"/>
      <c r="L17" s="42"/>
      <c r="M17" s="28"/>
    </row>
    <row r="18" spans="1:15" x14ac:dyDescent="0.2">
      <c r="A18" s="29"/>
      <c r="B18" s="35"/>
      <c r="C18" s="35"/>
      <c r="D18" s="39"/>
      <c r="E18"/>
      <c r="F18" s="138"/>
      <c r="G18" s="35"/>
      <c r="H18" s="40"/>
      <c r="I18" s="157"/>
      <c r="J18" s="41"/>
      <c r="K18" s="158"/>
      <c r="L18" s="42"/>
      <c r="M18" s="42"/>
    </row>
    <row r="19" spans="1:15" x14ac:dyDescent="0.2">
      <c r="A19" s="29"/>
      <c r="B19" s="35"/>
      <c r="C19" s="35"/>
      <c r="D19" s="39"/>
      <c r="F19" s="31"/>
      <c r="G19" s="35"/>
      <c r="H19" s="40"/>
      <c r="I19" s="116"/>
      <c r="J19" s="41"/>
      <c r="K19" s="42"/>
      <c r="L19" s="42"/>
      <c r="M19" s="42"/>
    </row>
    <row r="20" spans="1:15" ht="25.5" x14ac:dyDescent="0.2">
      <c r="A20" s="24"/>
      <c r="B20" s="2"/>
      <c r="C20" s="2"/>
      <c r="D20" s="2"/>
      <c r="E20" s="43" t="s">
        <v>20</v>
      </c>
      <c r="F20" s="44" t="s">
        <v>4</v>
      </c>
      <c r="G20" s="45" t="s">
        <v>5</v>
      </c>
      <c r="H20" s="46" t="s">
        <v>14</v>
      </c>
      <c r="I20" s="123"/>
      <c r="J20" s="47"/>
      <c r="K20" s="48">
        <f>SUM(K14:K19)</f>
        <v>55158562.950000025</v>
      </c>
      <c r="L20" s="48">
        <f>SUM(L14:L19)</f>
        <v>61605903.696702003</v>
      </c>
      <c r="M20" s="49">
        <f>SUM(M14:M19)</f>
        <v>17233222.735507771</v>
      </c>
    </row>
    <row r="21" spans="1:15" x14ac:dyDescent="0.2">
      <c r="A21" s="24"/>
      <c r="B21" s="2"/>
      <c r="C21" s="2"/>
      <c r="D21" s="2"/>
      <c r="E21" s="50"/>
      <c r="F21" s="51"/>
      <c r="G21" s="52"/>
      <c r="H21" s="53"/>
      <c r="I21" s="114"/>
      <c r="J21" s="51"/>
      <c r="K21" s="27"/>
      <c r="L21" s="28"/>
      <c r="M21" s="28"/>
    </row>
    <row r="22" spans="1:15" x14ac:dyDescent="0.2">
      <c r="A22" s="24"/>
      <c r="B22" s="2"/>
      <c r="C22" s="2"/>
      <c r="D22" s="2"/>
      <c r="E22" s="54" t="s">
        <v>21</v>
      </c>
      <c r="F22" s="51"/>
      <c r="G22" s="52"/>
      <c r="H22" s="53"/>
      <c r="I22" s="114"/>
      <c r="J22" s="51"/>
      <c r="K22" s="27"/>
      <c r="L22" s="28"/>
      <c r="M22" s="28"/>
    </row>
    <row r="23" spans="1:15" x14ac:dyDescent="0.2">
      <c r="A23" s="24"/>
      <c r="B23" s="2"/>
      <c r="C23" s="2"/>
      <c r="D23" s="2"/>
      <c r="E23" s="31"/>
      <c r="F23" s="51"/>
      <c r="G23" s="52"/>
      <c r="H23" s="53"/>
      <c r="I23" s="114"/>
      <c r="J23" s="51"/>
      <c r="K23" s="27"/>
      <c r="L23" s="28"/>
      <c r="M23" s="28"/>
    </row>
    <row r="24" spans="1:15" ht="16.5" customHeight="1" x14ac:dyDescent="0.2">
      <c r="A24" s="24"/>
      <c r="B24" s="2"/>
      <c r="C24" s="2"/>
      <c r="D24" s="2"/>
      <c r="E24" s="31" t="s">
        <v>16</v>
      </c>
      <c r="F24" s="51"/>
      <c r="G24" s="52"/>
      <c r="H24" s="53"/>
      <c r="I24" s="114"/>
      <c r="J24" s="51"/>
      <c r="K24" s="27"/>
      <c r="L24" s="28"/>
      <c r="M24" s="28"/>
    </row>
    <row r="25" spans="1:15" s="142" customFormat="1" x14ac:dyDescent="0.2">
      <c r="A25" s="29"/>
      <c r="B25" s="30"/>
      <c r="C25" s="140"/>
      <c r="D25" s="140"/>
      <c r="E25" s="145"/>
      <c r="F25" s="51"/>
      <c r="G25" s="146"/>
      <c r="H25" s="51"/>
      <c r="I25" s="114"/>
      <c r="J25" s="147"/>
      <c r="K25" s="141"/>
      <c r="L25" s="42"/>
      <c r="M25" s="42"/>
    </row>
    <row r="26" spans="1:15" s="142" customFormat="1" x14ac:dyDescent="0.2">
      <c r="A26" s="29" t="s">
        <v>17</v>
      </c>
      <c r="B26" s="30">
        <v>6054</v>
      </c>
      <c r="C26" s="140" t="s">
        <v>48</v>
      </c>
      <c r="D26" s="159" t="s">
        <v>49</v>
      </c>
      <c r="E26" s="145" t="s">
        <v>50</v>
      </c>
      <c r="F26" s="51" t="s">
        <v>51</v>
      </c>
      <c r="G26" s="146" t="s">
        <v>52</v>
      </c>
      <c r="H26" s="51" t="s">
        <v>53</v>
      </c>
      <c r="I26" s="114" t="s">
        <v>54</v>
      </c>
      <c r="J26" s="147" t="s">
        <v>73</v>
      </c>
      <c r="K26" s="141"/>
      <c r="L26" s="42">
        <v>2661000</v>
      </c>
      <c r="M26" s="42"/>
    </row>
    <row r="27" spans="1:15" s="142" customFormat="1" x14ac:dyDescent="0.2">
      <c r="A27" s="29" t="s">
        <v>17</v>
      </c>
      <c r="B27" s="30">
        <v>6054</v>
      </c>
      <c r="C27" s="140" t="s">
        <v>48</v>
      </c>
      <c r="D27" s="159" t="s">
        <v>49</v>
      </c>
      <c r="E27" s="145" t="s">
        <v>50</v>
      </c>
      <c r="F27" s="51" t="s">
        <v>51</v>
      </c>
      <c r="G27" s="146" t="s">
        <v>52</v>
      </c>
      <c r="H27" s="51" t="s">
        <v>53</v>
      </c>
      <c r="I27" s="114" t="s">
        <v>55</v>
      </c>
      <c r="J27" s="147" t="s">
        <v>73</v>
      </c>
      <c r="K27" s="141"/>
      <c r="L27" s="42">
        <v>2214000</v>
      </c>
      <c r="M27" s="42"/>
    </row>
    <row r="28" spans="1:15" s="142" customFormat="1" x14ac:dyDescent="0.2">
      <c r="A28" s="29" t="s">
        <v>17</v>
      </c>
      <c r="B28" s="30">
        <v>6054</v>
      </c>
      <c r="C28" s="140" t="s">
        <v>48</v>
      </c>
      <c r="D28" s="159" t="s">
        <v>56</v>
      </c>
      <c r="E28" s="168" t="s">
        <v>50</v>
      </c>
      <c r="F28" s="51" t="s">
        <v>57</v>
      </c>
      <c r="G28" s="146" t="s">
        <v>58</v>
      </c>
      <c r="H28" s="51" t="s">
        <v>59</v>
      </c>
      <c r="I28" s="114" t="s">
        <v>60</v>
      </c>
      <c r="J28" s="147" t="s">
        <v>74</v>
      </c>
      <c r="K28" s="141"/>
      <c r="L28" s="42">
        <v>2150834.67</v>
      </c>
      <c r="M28" s="42"/>
    </row>
    <row r="29" spans="1:15" s="142" customFormat="1" x14ac:dyDescent="0.2">
      <c r="A29" s="176" t="s">
        <v>17</v>
      </c>
      <c r="B29" s="177">
        <v>6054</v>
      </c>
      <c r="C29" s="140" t="s">
        <v>48</v>
      </c>
      <c r="D29" s="159" t="s">
        <v>56</v>
      </c>
      <c r="E29" s="145" t="s">
        <v>50</v>
      </c>
      <c r="F29" s="51" t="s">
        <v>57</v>
      </c>
      <c r="G29" s="146" t="s">
        <v>58</v>
      </c>
      <c r="H29" s="51" t="s">
        <v>59</v>
      </c>
      <c r="I29" s="114" t="s">
        <v>54</v>
      </c>
      <c r="J29" s="147" t="s">
        <v>76</v>
      </c>
      <c r="K29" s="141"/>
      <c r="L29" s="42">
        <v>12170815</v>
      </c>
      <c r="M29" s="42"/>
      <c r="O29" s="178"/>
    </row>
    <row r="30" spans="1:15" s="142" customFormat="1" x14ac:dyDescent="0.2">
      <c r="A30" s="176" t="s">
        <v>17</v>
      </c>
      <c r="B30" s="177">
        <v>6054</v>
      </c>
      <c r="C30" s="140" t="s">
        <v>48</v>
      </c>
      <c r="D30" s="159" t="s">
        <v>56</v>
      </c>
      <c r="E30" s="145" t="s">
        <v>50</v>
      </c>
      <c r="F30" s="51" t="s">
        <v>57</v>
      </c>
      <c r="G30" s="146" t="s">
        <v>58</v>
      </c>
      <c r="H30" s="51" t="s">
        <v>59</v>
      </c>
      <c r="I30" s="114" t="s">
        <v>54</v>
      </c>
      <c r="J30" s="147" t="s">
        <v>73</v>
      </c>
      <c r="K30" s="141"/>
      <c r="L30" s="42">
        <v>19492029.710000001</v>
      </c>
      <c r="M30" s="42"/>
      <c r="O30" s="178"/>
    </row>
    <row r="31" spans="1:15" s="142" customFormat="1" x14ac:dyDescent="0.2">
      <c r="A31" s="29" t="s">
        <v>17</v>
      </c>
      <c r="B31" s="30">
        <v>6054</v>
      </c>
      <c r="C31" s="140" t="s">
        <v>48</v>
      </c>
      <c r="D31" s="159" t="s">
        <v>61</v>
      </c>
      <c r="E31" s="145" t="s">
        <v>62</v>
      </c>
      <c r="F31" s="51" t="s">
        <v>63</v>
      </c>
      <c r="G31" s="146" t="s">
        <v>64</v>
      </c>
      <c r="H31" s="51" t="s">
        <v>65</v>
      </c>
      <c r="I31" s="114" t="s">
        <v>66</v>
      </c>
      <c r="J31" s="147"/>
      <c r="K31" s="141">
        <v>-6365.8</v>
      </c>
      <c r="L31" s="42"/>
      <c r="M31" s="42"/>
      <c r="O31" s="170"/>
    </row>
    <row r="32" spans="1:15" s="142" customFormat="1" x14ac:dyDescent="0.2">
      <c r="A32" s="29" t="s">
        <v>17</v>
      </c>
      <c r="B32" s="30">
        <v>6054</v>
      </c>
      <c r="C32" s="140" t="s">
        <v>48</v>
      </c>
      <c r="D32" s="159" t="s">
        <v>67</v>
      </c>
      <c r="E32" s="145" t="s">
        <v>68</v>
      </c>
      <c r="F32" s="51" t="s">
        <v>69</v>
      </c>
      <c r="G32" s="146" t="s">
        <v>70</v>
      </c>
      <c r="H32" s="51" t="s">
        <v>71</v>
      </c>
      <c r="I32" s="114" t="s">
        <v>72</v>
      </c>
      <c r="J32" s="147"/>
      <c r="K32" s="141">
        <v>347311.12</v>
      </c>
      <c r="L32" s="42"/>
      <c r="M32" s="42"/>
      <c r="O32" s="169"/>
    </row>
    <row r="33" spans="1:13" s="142" customFormat="1" x14ac:dyDescent="0.2">
      <c r="A33" s="29"/>
      <c r="B33" s="30"/>
      <c r="C33" s="140"/>
      <c r="D33" s="140"/>
      <c r="E33" s="145"/>
      <c r="F33" s="51"/>
      <c r="G33" s="146"/>
      <c r="H33" s="51"/>
      <c r="I33" s="114"/>
      <c r="J33" s="147"/>
      <c r="K33" s="141"/>
      <c r="L33" s="42"/>
      <c r="M33" s="42"/>
    </row>
    <row r="34" spans="1:13" x14ac:dyDescent="0.2">
      <c r="A34" s="24"/>
      <c r="B34" s="2"/>
      <c r="C34" s="2"/>
      <c r="D34" s="2"/>
      <c r="E34" s="55" t="s">
        <v>22</v>
      </c>
      <c r="F34" s="56"/>
      <c r="G34" s="57"/>
      <c r="H34" s="58"/>
      <c r="I34" s="124"/>
      <c r="J34" s="56"/>
      <c r="K34" s="59">
        <f>SUM(K25:K33)</f>
        <v>340945.32</v>
      </c>
      <c r="L34" s="59">
        <f>SUM(L25:L33)</f>
        <v>38688679.380000003</v>
      </c>
      <c r="M34" s="59">
        <f>SUM(M25:M33)</f>
        <v>0</v>
      </c>
    </row>
    <row r="35" spans="1:13" x14ac:dyDescent="0.2">
      <c r="A35" s="24"/>
      <c r="B35" s="2"/>
      <c r="C35" s="2"/>
      <c r="D35" s="2"/>
      <c r="E35" s="50"/>
      <c r="F35" s="51"/>
      <c r="G35" s="53"/>
      <c r="H35" s="61"/>
      <c r="I35" s="125"/>
      <c r="J35" s="62"/>
      <c r="K35" s="27"/>
      <c r="L35" s="28"/>
      <c r="M35" s="28"/>
    </row>
    <row r="36" spans="1:13" x14ac:dyDescent="0.2">
      <c r="A36" s="24"/>
      <c r="B36" s="30"/>
      <c r="C36" s="2"/>
      <c r="D36" s="2"/>
      <c r="E36" s="31" t="s">
        <v>12</v>
      </c>
      <c r="F36" s="51"/>
      <c r="G36" s="53"/>
      <c r="H36" s="61"/>
      <c r="I36" s="125"/>
      <c r="J36" s="62"/>
      <c r="K36" s="27" t="s">
        <v>15</v>
      </c>
      <c r="L36" s="28"/>
      <c r="M36" s="28"/>
    </row>
    <row r="37" spans="1:13" x14ac:dyDescent="0.2">
      <c r="A37" s="29"/>
      <c r="B37" s="30"/>
      <c r="C37" s="118"/>
      <c r="D37" s="63"/>
      <c r="E37" s="2"/>
      <c r="F37" s="51"/>
      <c r="G37" s="117"/>
      <c r="H37" s="61"/>
      <c r="I37" s="125"/>
      <c r="J37" s="62"/>
      <c r="K37" s="27"/>
      <c r="L37" s="28"/>
      <c r="M37" s="28"/>
    </row>
    <row r="38" spans="1:13" x14ac:dyDescent="0.2">
      <c r="A38" s="29"/>
      <c r="B38" s="30"/>
      <c r="C38" s="118"/>
      <c r="D38" s="63"/>
      <c r="E38" s="135" t="s">
        <v>39</v>
      </c>
      <c r="F38" s="51"/>
      <c r="G38" s="117"/>
      <c r="H38" s="61"/>
      <c r="I38" s="126"/>
      <c r="J38" s="65"/>
      <c r="K38" s="27"/>
      <c r="L38" s="28"/>
      <c r="M38" s="28"/>
    </row>
    <row r="39" spans="1:13" s="67" customFormat="1" x14ac:dyDescent="0.2">
      <c r="A39" s="66"/>
      <c r="E39" s="64"/>
      <c r="F39" s="38"/>
      <c r="G39" s="68"/>
      <c r="H39" s="69"/>
      <c r="I39" s="127"/>
      <c r="J39" s="70"/>
      <c r="K39" s="71"/>
      <c r="L39" s="72"/>
      <c r="M39" s="72"/>
    </row>
    <row r="40" spans="1:13" x14ac:dyDescent="0.2">
      <c r="A40" s="24"/>
      <c r="B40" s="2"/>
      <c r="C40" s="2"/>
      <c r="D40" s="2"/>
      <c r="E40" s="50"/>
      <c r="F40" s="51"/>
      <c r="G40" s="53"/>
      <c r="H40" s="61"/>
      <c r="I40" s="125"/>
      <c r="J40" s="62"/>
      <c r="K40" s="27"/>
      <c r="L40" s="28"/>
      <c r="M40" s="73"/>
    </row>
    <row r="41" spans="1:13" x14ac:dyDescent="0.2">
      <c r="A41" s="24"/>
      <c r="B41" s="2"/>
      <c r="C41" s="2"/>
      <c r="D41" s="2"/>
      <c r="E41" s="55" t="s">
        <v>23</v>
      </c>
      <c r="F41" s="56"/>
      <c r="G41" s="57"/>
      <c r="H41" s="58"/>
      <c r="I41" s="128"/>
      <c r="J41" s="74"/>
      <c r="K41" s="59">
        <f>SUM(K37:K40)</f>
        <v>0</v>
      </c>
      <c r="L41" s="59">
        <f>SUM(L37:L40)</f>
        <v>0</v>
      </c>
      <c r="M41" s="75">
        <f>SUM(M37:M40)</f>
        <v>0</v>
      </c>
    </row>
    <row r="42" spans="1:13" x14ac:dyDescent="0.2">
      <c r="A42" s="24"/>
      <c r="B42" s="2"/>
      <c r="C42" s="2"/>
      <c r="D42" s="2"/>
      <c r="E42" s="50"/>
      <c r="F42" s="50"/>
      <c r="G42" s="76"/>
      <c r="H42" s="76"/>
      <c r="I42" s="129"/>
      <c r="J42" s="50"/>
      <c r="K42" s="77"/>
      <c r="L42" s="28"/>
      <c r="M42" s="28"/>
    </row>
    <row r="43" spans="1:13" x14ac:dyDescent="0.2">
      <c r="A43" s="24"/>
      <c r="B43" s="2"/>
      <c r="C43" s="2"/>
      <c r="D43" s="2"/>
      <c r="E43" s="2"/>
      <c r="F43" s="2"/>
      <c r="G43" s="3"/>
      <c r="H43" s="3"/>
      <c r="I43" s="119"/>
      <c r="J43" s="2"/>
      <c r="K43" s="27"/>
      <c r="L43" s="28"/>
      <c r="M43" s="28"/>
    </row>
    <row r="44" spans="1:13" ht="25.5" x14ac:dyDescent="0.2">
      <c r="A44" s="24"/>
      <c r="B44" s="2"/>
      <c r="C44" s="2"/>
      <c r="D44" s="2"/>
      <c r="E44" s="43" t="s">
        <v>24</v>
      </c>
      <c r="F44" s="78"/>
      <c r="G44" s="79"/>
      <c r="H44" s="79"/>
      <c r="I44" s="130"/>
      <c r="J44" s="78"/>
      <c r="K44" s="48">
        <f>+K34+K41</f>
        <v>340945.32</v>
      </c>
      <c r="L44" s="48">
        <f>+L34+L41</f>
        <v>38688679.380000003</v>
      </c>
      <c r="M44" s="49">
        <f>+M34+M41</f>
        <v>0</v>
      </c>
    </row>
    <row r="45" spans="1:13" x14ac:dyDescent="0.2">
      <c r="A45" s="24"/>
      <c r="B45" s="2"/>
      <c r="C45" s="2"/>
      <c r="D45" s="2"/>
      <c r="E45" s="2"/>
      <c r="F45" s="80"/>
      <c r="G45" s="3"/>
      <c r="H45" s="3"/>
      <c r="I45" s="119"/>
      <c r="J45" s="2"/>
      <c r="K45" s="27"/>
      <c r="L45" s="28"/>
      <c r="M45" s="28"/>
    </row>
    <row r="46" spans="1:13" s="2" customFormat="1" ht="39.75" customHeight="1" x14ac:dyDescent="0.2">
      <c r="A46" s="24"/>
      <c r="E46" s="81" t="s">
        <v>27</v>
      </c>
      <c r="F46" s="82" t="str">
        <f>F4</f>
        <v>August 31, 2021</v>
      </c>
      <c r="G46" s="83"/>
      <c r="H46" s="83"/>
      <c r="I46" s="131"/>
      <c r="J46" s="84"/>
      <c r="K46" s="155">
        <f>-K44+K20</f>
        <v>54817617.630000025</v>
      </c>
      <c r="L46" s="155">
        <f>-L44+L20</f>
        <v>22917224.316702001</v>
      </c>
      <c r="M46" s="156">
        <f>-M44+M20</f>
        <v>17233222.735507771</v>
      </c>
    </row>
    <row r="47" spans="1:13" s="99" customFormat="1" x14ac:dyDescent="0.2">
      <c r="A47" s="160"/>
      <c r="D47" s="161"/>
      <c r="E47"/>
      <c r="I47" s="161"/>
      <c r="L47" s="167"/>
      <c r="M47" s="166"/>
    </row>
    <row r="48" spans="1:13" s="99" customFormat="1" x14ac:dyDescent="0.2">
      <c r="A48" s="160"/>
      <c r="D48" s="161"/>
      <c r="E48" t="s">
        <v>44</v>
      </c>
      <c r="G48" s="163"/>
      <c r="H48" s="163"/>
      <c r="I48" s="164"/>
      <c r="J48" s="163"/>
      <c r="K48" s="163"/>
      <c r="L48" s="163"/>
      <c r="M48" s="162"/>
    </row>
    <row r="49" spans="1:15" s="2" customFormat="1" x14ac:dyDescent="0.2">
      <c r="A49" s="85"/>
      <c r="B49" s="5"/>
      <c r="C49" s="5"/>
      <c r="D49" s="5"/>
      <c r="E49" s="165" t="s">
        <v>45</v>
      </c>
      <c r="F49" s="5"/>
      <c r="G49" s="6"/>
      <c r="H49" s="6"/>
      <c r="I49" s="120"/>
      <c r="J49" s="5"/>
      <c r="K49" s="7"/>
      <c r="L49" s="7"/>
      <c r="M49" s="73"/>
    </row>
    <row r="50" spans="1:15" x14ac:dyDescent="0.2">
      <c r="E50" s="98"/>
      <c r="G50" s="1"/>
      <c r="H50" s="1"/>
      <c r="J50" s="150"/>
      <c r="K50" s="151"/>
      <c r="L50" s="151"/>
      <c r="M50" s="151"/>
    </row>
    <row r="51" spans="1:15" x14ac:dyDescent="0.2">
      <c r="A51" s="87"/>
      <c r="B51" s="87"/>
      <c r="C51" s="87"/>
      <c r="D51" s="87"/>
      <c r="E51" s="87"/>
      <c r="F51" s="87"/>
      <c r="G51" s="87"/>
      <c r="H51" s="87"/>
      <c r="J51" s="150"/>
      <c r="K51" s="152"/>
      <c r="L51" s="152"/>
      <c r="M51" s="152"/>
      <c r="O51" s="60"/>
    </row>
    <row r="52" spans="1:15" x14ac:dyDescent="0.2">
      <c r="J52" s="149"/>
      <c r="K52" s="139"/>
      <c r="L52" s="139"/>
      <c r="M52" s="139"/>
    </row>
    <row r="53" spans="1:15" ht="13.5" thickBot="1" x14ac:dyDescent="0.25">
      <c r="K53" s="89"/>
      <c r="L53" s="89"/>
      <c r="M53" s="89"/>
    </row>
    <row r="54" spans="1:15" s="99" customFormat="1" ht="39" thickBot="1" x14ac:dyDescent="0.25">
      <c r="E54" s="108" t="s">
        <v>30</v>
      </c>
      <c r="F54" s="108" t="s">
        <v>43</v>
      </c>
      <c r="G54" s="108" t="s">
        <v>36</v>
      </c>
      <c r="H54" s="108" t="s">
        <v>46</v>
      </c>
      <c r="I54" s="108" t="s">
        <v>37</v>
      </c>
      <c r="J54" s="108" t="s">
        <v>38</v>
      </c>
      <c r="K54" s="108" t="s">
        <v>47</v>
      </c>
    </row>
    <row r="55" spans="1:15" s="99" customFormat="1" x14ac:dyDescent="0.2">
      <c r="E55" s="103" t="s">
        <v>31</v>
      </c>
      <c r="F55" s="104">
        <v>36018509.006701998</v>
      </c>
      <c r="G55" s="104"/>
      <c r="H55" s="104">
        <f>F55+G55</f>
        <v>36018509.006701998</v>
      </c>
      <c r="I55" s="132" t="s">
        <v>41</v>
      </c>
      <c r="J55" s="143">
        <v>26517864.379999999</v>
      </c>
      <c r="K55" s="105">
        <f>H55-J55</f>
        <v>9500644.6267019995</v>
      </c>
    </row>
    <row r="56" spans="1:15" s="99" customFormat="1" x14ac:dyDescent="0.2">
      <c r="E56" s="100" t="s">
        <v>33</v>
      </c>
      <c r="F56" s="101">
        <v>6922827.8699999992</v>
      </c>
      <c r="G56" s="101"/>
      <c r="H56" s="101">
        <f>F56+G56</f>
        <v>6922827.8699999992</v>
      </c>
      <c r="I56" s="144" t="s">
        <v>40</v>
      </c>
      <c r="J56" s="102"/>
      <c r="K56" s="102">
        <f>H56-J56</f>
        <v>6922827.8699999992</v>
      </c>
    </row>
    <row r="57" spans="1:15" s="171" customFormat="1" ht="13.5" thickBot="1" x14ac:dyDescent="0.25">
      <c r="E57" s="172" t="s">
        <v>34</v>
      </c>
      <c r="F57" s="173">
        <v>18664566.82</v>
      </c>
      <c r="G57" s="173"/>
      <c r="H57" s="173">
        <f>F57+G57</f>
        <v>18664566.82</v>
      </c>
      <c r="I57" s="174" t="s">
        <v>75</v>
      </c>
      <c r="J57" s="175">
        <v>12170815</v>
      </c>
      <c r="K57" s="175">
        <f>H57-J57</f>
        <v>6493751.8200000003</v>
      </c>
    </row>
    <row r="58" spans="1:15" s="99" customFormat="1" ht="13.5" thickBot="1" x14ac:dyDescent="0.25">
      <c r="E58" s="109" t="s">
        <v>32</v>
      </c>
      <c r="F58" s="153">
        <f>SUM(F55:F57)</f>
        <v>61605903.696701996</v>
      </c>
      <c r="G58" s="153">
        <f>SUM(G55:G57)</f>
        <v>0</v>
      </c>
      <c r="H58" s="153">
        <f>SUM(H55:H57)</f>
        <v>61605903.696701996</v>
      </c>
      <c r="I58" s="133"/>
      <c r="J58" s="154">
        <f>SUM(J55:J57)</f>
        <v>38688679.379999995</v>
      </c>
      <c r="K58" s="154">
        <f>SUM(K55:K57)</f>
        <v>22917224.316702001</v>
      </c>
    </row>
    <row r="59" spans="1:15" x14ac:dyDescent="0.2">
      <c r="F59" s="60"/>
      <c r="G59" s="106"/>
      <c r="H59" s="106"/>
      <c r="I59" s="134"/>
      <c r="J59" s="60"/>
      <c r="K59" s="107"/>
      <c r="L59" s="107"/>
      <c r="M59" s="90"/>
    </row>
    <row r="60" spans="1:15" x14ac:dyDescent="0.2">
      <c r="F60" s="60"/>
      <c r="G60" s="106"/>
      <c r="H60" s="106"/>
      <c r="I60" s="134"/>
      <c r="J60" s="60"/>
      <c r="K60" s="107"/>
      <c r="L60" s="90"/>
      <c r="M60" s="90"/>
    </row>
    <row r="61" spans="1:15" x14ac:dyDescent="0.2">
      <c r="F61" s="60"/>
      <c r="G61" s="106"/>
      <c r="H61" s="106"/>
      <c r="I61" s="134"/>
      <c r="J61" s="60"/>
      <c r="K61" s="60"/>
    </row>
    <row r="65" spans="8:8" x14ac:dyDescent="0.2">
      <c r="H65" s="115"/>
    </row>
  </sheetData>
  <sortState xmlns:xlrd2="http://schemas.microsoft.com/office/spreadsheetml/2017/richdata2" ref="A25:M25">
    <sortCondition ref="F25"/>
    <sortCondition ref="I25"/>
  </sortState>
  <phoneticPr fontId="0" type="noConversion"/>
  <printOptions horizontalCentered="1"/>
  <pageMargins left="0.25" right="0.25" top="0.5" bottom="0.5" header="0.5" footer="0.25"/>
  <pageSetup scale="53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Riverside</vt:lpstr>
      <vt:lpstr>Riverside!Print_Area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2020-02-11T15:11:25Z</cp:lastPrinted>
  <dcterms:created xsi:type="dcterms:W3CDTF">2004-07-28T16:25:05Z</dcterms:created>
  <dcterms:modified xsi:type="dcterms:W3CDTF">2021-09-02T15:36:58Z</dcterms:modified>
</cp:coreProperties>
</file>