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OATSP\Programs\ATP\2021 Solicitation (Cycle 5)\Application attachments\Attachment F Engineer's Estimate- remediated\"/>
    </mc:Choice>
  </mc:AlternateContent>
  <xr:revisionPtr revIDLastSave="0" documentId="8_{C58884D2-B82D-4A7A-9669-F4839CEB6720}" xr6:coauthVersionLast="41" xr6:coauthVersionMax="41" xr10:uidLastSave="{00000000-0000-0000-0000-000000000000}"/>
  <bookViews>
    <workbookView xWindow="20370" yWindow="-120" windowWidth="29040" windowHeight="15840" tabRatio="921" activeTab="1" xr2:uid="{00000000-000D-0000-FFFF-FFFF00000000}"/>
  </bookViews>
  <sheets>
    <sheet name="Instructions (do not attach)" sheetId="2" r:id="rId1"/>
    <sheet name="Engineer Est. &amp; Project Cost" sheetId="1" r:id="rId2"/>
    <sheet name="Allowable Lump Sum Items" sheetId="3" r:id="rId3"/>
  </sheets>
  <definedNames>
    <definedName name="_xlnm.Print_Area" localSheetId="1">'Engineer Est. &amp; Project Cost'!$B$1:$O$101</definedName>
    <definedName name="_xlnm.Print_Area" localSheetId="0">'Instructions (do not attach)'!#REF!</definedName>
    <definedName name="_xlnm.Print_Titles" localSheetId="1">'Engineer Est. &amp; Project Cost'!$1:$9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7" i="1" l="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H84" i="1" l="1"/>
  <c r="H79" i="1"/>
  <c r="H89" i="1" l="1"/>
  <c r="K33" i="1"/>
  <c r="H33" i="1"/>
  <c r="J33" i="1" s="1"/>
  <c r="K28" i="1"/>
  <c r="H28" i="1"/>
  <c r="J28" i="1" s="1"/>
  <c r="K31" i="1"/>
  <c r="H31" i="1"/>
  <c r="J31" i="1" s="1"/>
  <c r="H21" i="1"/>
  <c r="O21" i="1" s="1"/>
  <c r="L33" i="1" l="1"/>
  <c r="L28" i="1"/>
  <c r="L31" i="1"/>
  <c r="O31" i="1"/>
  <c r="O28" i="1"/>
  <c r="O33" i="1"/>
  <c r="H18" i="1"/>
  <c r="O18" i="1" s="1"/>
  <c r="H17" i="1" l="1"/>
  <c r="O17" i="1" s="1"/>
  <c r="B17" i="1"/>
  <c r="K32" i="1" l="1"/>
  <c r="H32" i="1"/>
  <c r="J32" i="1" s="1"/>
  <c r="B18" i="1"/>
  <c r="L32" i="1" l="1"/>
  <c r="O32" i="1"/>
  <c r="K30" i="1" l="1"/>
  <c r="K29" i="1"/>
  <c r="H30" i="1" l="1"/>
  <c r="O30" i="1" s="1"/>
  <c r="J30" i="1" l="1"/>
  <c r="L30" i="1"/>
  <c r="K34" i="1"/>
  <c r="H37" i="1" l="1"/>
  <c r="O37" i="1" s="1"/>
  <c r="H38" i="1"/>
  <c r="J38" i="1" s="1"/>
  <c r="H68" i="1"/>
  <c r="K36" i="1"/>
  <c r="H36" i="1"/>
  <c r="O36" i="1" s="1"/>
  <c r="K35" i="1"/>
  <c r="H35" i="1"/>
  <c r="O35" i="1" s="1"/>
  <c r="K37" i="1"/>
  <c r="K38" i="1"/>
  <c r="H19" i="1"/>
  <c r="O19" i="1" s="1"/>
  <c r="B19" i="1"/>
  <c r="L36" i="1" l="1"/>
  <c r="L35" i="1"/>
  <c r="J36" i="1"/>
  <c r="J35" i="1"/>
  <c r="L37" i="1"/>
  <c r="J37" i="1"/>
  <c r="L38" i="1"/>
  <c r="O38" i="1"/>
  <c r="H29" i="1"/>
  <c r="O29" i="1" s="1"/>
  <c r="K27" i="1"/>
  <c r="H27" i="1"/>
  <c r="J27" i="1" s="1"/>
  <c r="H25" i="1"/>
  <c r="O25" i="1" s="1"/>
  <c r="B21" i="1"/>
  <c r="B25" i="1"/>
  <c r="L27" i="1" l="1"/>
  <c r="L29" i="1"/>
  <c r="O27" i="1"/>
  <c r="J29" i="1"/>
  <c r="K68" i="1" l="1"/>
  <c r="H34" i="1" l="1"/>
  <c r="H16" i="1"/>
  <c r="B27" i="1" l="1"/>
  <c r="J34" i="1"/>
  <c r="O34" i="1"/>
  <c r="J68" i="1"/>
  <c r="O68" i="1"/>
  <c r="O16" i="1"/>
  <c r="L34" i="1"/>
  <c r="L68" i="1"/>
  <c r="B28" i="1"/>
  <c r="I20" i="1" l="1"/>
  <c r="K20" i="1" s="1"/>
  <c r="I22" i="1"/>
  <c r="K22" i="1" s="1"/>
  <c r="I24" i="1"/>
  <c r="K24" i="1" s="1"/>
  <c r="I23" i="1"/>
  <c r="K23" i="1" s="1"/>
  <c r="I19" i="1"/>
  <c r="J19" i="1" s="1"/>
  <c r="I21" i="1"/>
  <c r="I18" i="1"/>
  <c r="I17" i="1"/>
  <c r="K17" i="1" s="1"/>
  <c r="L17" i="1" s="1"/>
  <c r="O69" i="1"/>
  <c r="I25" i="1"/>
  <c r="I16" i="1"/>
  <c r="B29" i="1"/>
  <c r="J21" i="1" l="1"/>
  <c r="K21" i="1"/>
  <c r="L21" i="1" s="1"/>
  <c r="J18" i="1"/>
  <c r="K18" i="1"/>
  <c r="L18" i="1" s="1"/>
  <c r="J17" i="1"/>
  <c r="K19" i="1"/>
  <c r="L19" i="1" s="1"/>
  <c r="J25" i="1"/>
  <c r="K25" i="1"/>
  <c r="L25" i="1" s="1"/>
  <c r="J16" i="1"/>
  <c r="K16" i="1"/>
  <c r="L16" i="1" s="1"/>
  <c r="B30" i="1"/>
  <c r="L69" i="1" l="1"/>
  <c r="J69" i="1"/>
  <c r="B31" i="1"/>
  <c r="L89" i="1" l="1"/>
  <c r="J77" i="1"/>
  <c r="L82" i="1"/>
  <c r="J78" i="1"/>
  <c r="J83" i="1"/>
  <c r="J82" i="1"/>
  <c r="J84" i="1" s="1"/>
  <c r="L87" i="1"/>
  <c r="J87" i="1"/>
  <c r="L78" i="1"/>
  <c r="L77" i="1"/>
  <c r="L79" i="1" s="1"/>
  <c r="L83" i="1"/>
  <c r="H69" i="1"/>
  <c r="J89" i="1" s="1"/>
  <c r="B32" i="1"/>
  <c r="B33" i="1"/>
  <c r="L84" i="1" l="1"/>
  <c r="J79" i="1"/>
  <c r="H71" i="1"/>
  <c r="J71" i="1" s="1"/>
  <c r="B34" i="1"/>
  <c r="B35" i="1" s="1"/>
  <c r="B36" i="1" s="1"/>
  <c r="H72" i="1" l="1"/>
  <c r="L71" i="1"/>
  <c r="H91" i="1" l="1"/>
  <c r="N79" i="1"/>
  <c r="N87" i="1"/>
  <c r="G93" i="1"/>
  <c r="L93" i="1" s="1"/>
  <c r="L72" i="1"/>
  <c r="L91" i="1" s="1"/>
  <c r="J72" i="1"/>
  <c r="J91" i="1" s="1"/>
  <c r="J93" i="1" l="1"/>
  <c r="B37" i="1"/>
  <c r="B68" i="1"/>
  <c r="B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Mcwilliam, Teresa Rs@DOT</author>
    <author>Richard Ke</author>
  </authors>
  <commentList>
    <comment ref="I27" authorId="0" shapeId="0" xr:uid="{E6EA840D-C5BB-4208-BE1B-FD712A8158FC}">
      <text>
        <r>
          <rPr>
            <b/>
            <sz val="12"/>
            <color indexed="81"/>
            <rFont val="Tahoma"/>
            <family val="2"/>
          </rPr>
          <t>Enter this item's percent ATP eligibility (0%= none elligible to 100%= fully eligible)</t>
        </r>
      </text>
    </comment>
    <comment ref="N27" authorId="0" shapeId="0" xr:uid="{BF2499B1-5B65-4244-8C23-440A326E99E9}">
      <text>
        <r>
          <rPr>
            <b/>
            <sz val="12"/>
            <color indexed="81"/>
            <rFont val="Tahoma"/>
            <family val="2"/>
          </rPr>
          <t>Enter this item's CCC participation percentage (0%= no participation to 100%= full participation by the CCC</t>
        </r>
      </text>
    </comment>
    <comment ref="G71" authorId="1" shapeId="0" xr:uid="{00000000-0006-0000-0100-000001000000}">
      <text>
        <r>
          <rPr>
            <b/>
            <sz val="12"/>
            <color indexed="81"/>
            <rFont val="Tahoma"/>
            <family val="2"/>
          </rPr>
          <t>Enter % for Contingencies</t>
        </r>
        <r>
          <rPr>
            <sz val="8"/>
            <color indexed="81"/>
            <rFont val="Tahoma"/>
            <family val="2"/>
          </rPr>
          <t xml:space="preserve">
</t>
        </r>
      </text>
    </comment>
  </commentList>
</comments>
</file>

<file path=xl/sharedStrings.xml><?xml version="1.0" encoding="utf-8"?>
<sst xmlns="http://schemas.openxmlformats.org/spreadsheetml/2006/main" count="381" uniqueCount="233">
  <si>
    <t>Quantity</t>
  </si>
  <si>
    <t>Units</t>
  </si>
  <si>
    <t>Unit Cost</t>
  </si>
  <si>
    <t>Item No.</t>
  </si>
  <si>
    <t>Date:</t>
  </si>
  <si>
    <t>%</t>
  </si>
  <si>
    <t>$</t>
  </si>
  <si>
    <t>Agency:</t>
  </si>
  <si>
    <t>Cost Breakdown</t>
  </si>
  <si>
    <t>Project Description:</t>
  </si>
  <si>
    <t>Project Location:</t>
  </si>
  <si>
    <t>Total (Construction Items &amp; Contingencies) cost:</t>
  </si>
  <si>
    <t>Acquisitions and Utilities:</t>
  </si>
  <si>
    <t>Cost $</t>
  </si>
  <si>
    <t>Total
Item Cost</t>
  </si>
  <si>
    <t>Preliminary Engineering (PE)</t>
  </si>
  <si>
    <t>Total PE:</t>
  </si>
  <si>
    <t>Right of Way (RW)</t>
  </si>
  <si>
    <t>Total RW:</t>
  </si>
  <si>
    <t>Construction Engineering (CE):</t>
  </si>
  <si>
    <t xml:space="preserve">Item </t>
  </si>
  <si>
    <t>Subtotal of Construction Items:</t>
  </si>
  <si>
    <t>Plans, Specifications and Estimates (PS&amp;E):</t>
  </si>
  <si>
    <t>Environmental Studies and Permits(PA&amp;ED):</t>
  </si>
  <si>
    <t>Project Information:</t>
  </si>
  <si>
    <t>Right of Way Engineering:</t>
  </si>
  <si>
    <t>Engineer's Estimate and Cost Breakdown:</t>
  </si>
  <si>
    <r>
      <rPr>
        <b/>
        <sz val="20"/>
        <rFont val="Times New Roman"/>
        <family val="1"/>
      </rPr>
      <t xml:space="preserve">Engineer's Estimate </t>
    </r>
    <r>
      <rPr>
        <b/>
        <sz val="15"/>
        <rFont val="Times New Roman"/>
        <family val="1"/>
      </rPr>
      <t>(</t>
    </r>
    <r>
      <rPr>
        <b/>
        <u/>
        <sz val="15"/>
        <rFont val="Times New Roman"/>
        <family val="1"/>
      </rPr>
      <t>for Construction Items Only</t>
    </r>
    <r>
      <rPr>
        <b/>
        <sz val="15"/>
        <rFont val="Times New Roman"/>
        <family val="1"/>
      </rPr>
      <t>)</t>
    </r>
  </si>
  <si>
    <t>LS</t>
  </si>
  <si>
    <t>ATP Eligible Costs</t>
  </si>
  <si>
    <r>
      <t xml:space="preserve">General </t>
    </r>
    <r>
      <rPr>
        <b/>
        <u/>
        <sz val="14"/>
        <rFont val="Times New Roman"/>
        <family val="1"/>
      </rPr>
      <t>Overhead-Related</t>
    </r>
    <r>
      <rPr>
        <b/>
        <sz val="14"/>
        <rFont val="Times New Roman"/>
        <family val="1"/>
      </rPr>
      <t xml:space="preserve"> Construction Items</t>
    </r>
  </si>
  <si>
    <t xml:space="preserve">15% Max </t>
  </si>
  <si>
    <t>25% Max</t>
  </si>
  <si>
    <t>"PE" costs / "CON" costs</t>
  </si>
  <si>
    <t>"CE" costs / "CON" costs</t>
  </si>
  <si>
    <t>Construction Engineering (CE)</t>
  </si>
  <si>
    <t>Non-participating Costs</t>
  </si>
  <si>
    <t>Important: Read the Instructions in the first sheet (tab) before entering data.     Do not enter data in shaded fields (with formulas).</t>
  </si>
  <si>
    <t>Total Project Cost:</t>
  </si>
  <si>
    <t>Type of Project Cost</t>
  </si>
  <si>
    <t>Engineer's Estimate &amp; Cost Breakdown</t>
  </si>
  <si>
    <t>Subtotals and Contingencies:</t>
  </si>
  <si>
    <r>
      <rPr>
        <b/>
        <u/>
        <sz val="12"/>
        <rFont val="Times New Roman"/>
        <family val="1"/>
      </rPr>
      <t>General Overhead:</t>
    </r>
    <r>
      <rPr>
        <b/>
        <sz val="12"/>
        <rFont val="Times New Roman"/>
        <family val="1"/>
      </rPr>
      <t xml:space="preserve">
</t>
    </r>
    <r>
      <rPr>
        <sz val="12"/>
        <rFont val="Times New Roman"/>
        <family val="1"/>
      </rPr>
      <t>Costs for these items have been separated out to reduce confusion relating to eligible vs. ineligible costs calculations.    
The % of eligible vs. ineligible costs are automatically calculated based on the ratio of these costs for all of the other construction items.</t>
    </r>
  </si>
  <si>
    <r>
      <t>To be constructed by Corps/CCC:</t>
    </r>
    <r>
      <rPr>
        <sz val="12"/>
        <rFont val="Times New Roman"/>
        <family val="1"/>
      </rPr>
      <t xml:space="preserve">  these are expected to include all items &amp; costs that will be constructed by the Corps/CCC.</t>
    </r>
  </si>
  <si>
    <r>
      <t xml:space="preserve">Construction Item Contingencies </t>
    </r>
    <r>
      <rPr>
        <sz val="14"/>
        <rFont val="Times New Roman"/>
        <family val="1"/>
      </rPr>
      <t>(% of Construction Items)</t>
    </r>
    <r>
      <rPr>
        <b/>
        <sz val="14"/>
        <rFont val="Times New Roman"/>
        <family val="1"/>
      </rPr>
      <t>:</t>
    </r>
  </si>
  <si>
    <t>Project Delivery Costs:</t>
  </si>
  <si>
    <t>Total Project Delivery:</t>
  </si>
  <si>
    <r>
      <t xml:space="preserve">Project Delivery Costs:            </t>
    </r>
    <r>
      <rPr>
        <i/>
        <sz val="12"/>
        <color rgb="FFFF0000"/>
        <rFont val="Times New Roman"/>
        <family val="1"/>
      </rPr>
      <t>The eligible vs. ineligible split is automatically calculated for all Project Delivery Costs.</t>
    </r>
  </si>
  <si>
    <t xml:space="preserve">For each construction item in this table, the following items must be filled: </t>
  </si>
  <si>
    <t>Licensed Engineer in responsible charge of preparing or reviewing this PSR-Equivalent Cost Estimate:</t>
  </si>
  <si>
    <t>Documentation of Ineligible (Non-Participating) Costs:</t>
  </si>
  <si>
    <t>License #:</t>
  </si>
  <si>
    <r>
      <t xml:space="preserve">Description of Engineer's Logic:     </t>
    </r>
    <r>
      <rPr>
        <sz val="12"/>
        <color rgb="FFFF0000"/>
        <rFont val="Times New Roman"/>
        <family val="1"/>
      </rPr>
      <t xml:space="preserve">  (See examples shown in the Instructions)</t>
    </r>
  </si>
  <si>
    <t>Project (Engineer's) Information</t>
  </si>
  <si>
    <r>
      <t xml:space="preserve">ATP Ineligible (non-participating) Items/costs:  </t>
    </r>
    <r>
      <rPr>
        <sz val="12"/>
        <rFont val="Times New Roman"/>
        <family val="1"/>
      </rPr>
      <t xml:space="preserve">these are expected to represent all construction costs that are not ATP eligible.  The % and costs are automatically calculated based on the "%" value the applicant entered for the eligible costs. </t>
    </r>
  </si>
  <si>
    <t xml:space="preserve">• This is automatically calculated from all information entered above. 
• This value must represent the total estimated cost of the entire ATP project.
• The application must account for the ineligible (non-participating) costs being funded with local funds.   Because this local funding is considered non-participating, it cannot be considered leveraging or matching funding.  </t>
  </si>
  <si>
    <t>Mobilization</t>
  </si>
  <si>
    <t>Traffic Control</t>
  </si>
  <si>
    <t>Stormwater Protection Plan</t>
  </si>
  <si>
    <t>Total Construction Costs:</t>
  </si>
  <si>
    <r>
      <rPr>
        <sz val="12"/>
        <color rgb="FF000000"/>
        <rFont val="Calibri"/>
        <family val="2"/>
      </rPr>
      <t>• A</t>
    </r>
    <r>
      <rPr>
        <sz val="12"/>
        <color rgb="FF000000"/>
        <rFont val="Times New Roman"/>
        <family val="1"/>
      </rPr>
      <t xml:space="preserve">pplicants are expected to use this template for estimating/documenting the cost of construction items and the overall project costs. (eligible &amp; non-participating)
</t>
    </r>
    <r>
      <rPr>
        <sz val="12"/>
        <color rgb="FF000000"/>
        <rFont val="Calibri"/>
        <family val="2"/>
      </rPr>
      <t>•</t>
    </r>
    <r>
      <rPr>
        <sz val="12"/>
        <color rgb="FF000000"/>
        <rFont val="Times New Roman"/>
        <family val="1"/>
      </rPr>
      <t xml:space="preserve">The Detailed Engineer's Estimate and Total Project Costs must tie to the information presented in Part 1 - 8 of the ATP Application Form.
</t>
    </r>
    <r>
      <rPr>
        <b/>
        <sz val="12"/>
        <color rgb="FF000000"/>
        <rFont val="Times New Roman"/>
        <family val="1"/>
      </rPr>
      <t>•</t>
    </r>
    <r>
      <rPr>
        <b/>
        <u/>
        <sz val="12"/>
        <color rgb="FF000000"/>
        <rFont val="Times New Roman"/>
        <family val="1"/>
      </rPr>
      <t xml:space="preserve"> Do NOT input values in gray cells</t>
    </r>
    <r>
      <rPr>
        <b/>
        <sz val="12"/>
        <color rgb="FF000000"/>
        <rFont val="Times New Roman"/>
        <family val="1"/>
      </rPr>
      <t>. These cells are formula-driven and will automatically update.</t>
    </r>
  </si>
  <si>
    <r>
      <rPr>
        <sz val="12"/>
        <color rgb="FF000000"/>
        <rFont val="Calibri"/>
        <family val="2"/>
      </rPr>
      <t xml:space="preserve">• The Licensed </t>
    </r>
    <r>
      <rPr>
        <sz val="12"/>
        <color rgb="FF000000"/>
        <rFont val="Times New Roman"/>
        <family val="1"/>
      </rPr>
      <t>Engineer in 'responsible charge' of the overall ATP application must review all information presented in this Estimate form and ensure the values are consistent with the corresponding plans included in the application.   This requirement is considered necessary to ensure the ATP application meets the CTC's PSR-Equivalent requirement - including the use of construction items, quantities and unit prices that meeting industry standards for PSR-Equivalents.   The engineer is also expected to review the breakdown of eligible vs. ineligible (non-participating) costs shown in estimate and confirm they are consistent with the ATP Guidelines.</t>
    </r>
  </si>
  <si>
    <r>
      <t xml:space="preserve">ATP Eligible Items/costs:   </t>
    </r>
    <r>
      <rPr>
        <sz val="12"/>
        <rFont val="Times New Roman"/>
        <family val="1"/>
      </rPr>
      <t xml:space="preserve">these are expected to represent all construction items that are ATP eligible.   </t>
    </r>
  </si>
  <si>
    <r>
      <t>Total Construction Costs:</t>
    </r>
    <r>
      <rPr>
        <i/>
        <sz val="12"/>
        <color rgb="FFFF0000"/>
        <rFont val="Times New Roman"/>
        <family val="1"/>
      </rPr>
      <t xml:space="preserve">       The eligible vs. ineligible split is automatically calculated for these Costs.</t>
    </r>
  </si>
  <si>
    <t xml:space="preserve">• This is automatically calculated from all information entered above.  This value is to be used in filling out the application form.  </t>
  </si>
  <si>
    <r>
      <t xml:space="preserve">Total Project Cost Estimate:  </t>
    </r>
    <r>
      <rPr>
        <i/>
        <sz val="12"/>
        <color rgb="FFFF0000"/>
        <rFont val="Times New Roman"/>
        <family val="1"/>
      </rPr>
      <t xml:space="preserve">        The eligible vs. ineligible split is automatically calculated for the Total Project Costs.</t>
    </r>
  </si>
  <si>
    <r>
      <t xml:space="preserve">Cost Breakdown           </t>
    </r>
    <r>
      <rPr>
        <b/>
        <sz val="12"/>
        <color rgb="FFFF0000"/>
        <rFont val="Times New Roman"/>
        <family val="1"/>
      </rPr>
      <t xml:space="preserve">  See CTC ATP Guidelines for details on eligible and ineligible items.</t>
    </r>
  </si>
  <si>
    <r>
      <rPr>
        <b/>
        <u/>
        <sz val="11"/>
        <color rgb="FF0070C0"/>
        <rFont val="Times New Roman"/>
        <family val="1"/>
      </rPr>
      <t>Example #1 - Pavement Rehabilitation:</t>
    </r>
    <r>
      <rPr>
        <u/>
        <sz val="11"/>
        <color rgb="FF0070C0"/>
        <rFont val="Times New Roman"/>
        <family val="1"/>
      </rPr>
      <t xml:space="preserve"> </t>
    </r>
    <r>
      <rPr>
        <sz val="11"/>
        <color rgb="FF0070C0"/>
        <rFont val="Times New Roman"/>
        <family val="1"/>
      </rPr>
      <t xml:space="preserve"> The roadway paving and base repair needed for the roadway is within the limits of the new bike lanes and motorized lanes.  The area within the physical limits of the new bike lanes is estimated to be 3'x300'=900' and the area outside these limits is estimated to be 10'x300'=3,000'.   The ATP eligible reimbursement for all costs related to the Pavement Rehabilitation is calculated to be 900/(900+3000) = 23%.   This split was used for Asphalt Concrete, Aggregate Base, and Excavation.</t>
    </r>
  </si>
  <si>
    <r>
      <rPr>
        <b/>
        <u/>
        <sz val="11"/>
        <color rgb="FF0070C0"/>
        <rFont val="Times New Roman"/>
        <family val="1"/>
      </rPr>
      <t xml:space="preserve">The following is an example </t>
    </r>
    <r>
      <rPr>
        <sz val="11"/>
        <color rgb="FF0070C0"/>
        <rFont val="Times New Roman"/>
        <family val="1"/>
      </rPr>
      <t>of how Engineer's can present their logic and calculations for splitting the projects costs between eligible and ineligible (non-participating) costs.</t>
    </r>
  </si>
  <si>
    <t>Item Description- Common to ATP</t>
  </si>
  <si>
    <t>Unit Pay</t>
  </si>
  <si>
    <t>CONSTRUCTION AREA SIGNS</t>
  </si>
  <si>
    <t>DEVELOP WATER SUPPLY</t>
  </si>
  <si>
    <t>FINISHING ROADWAY</t>
  </si>
  <si>
    <t>JOB SITE MANAGEMENT</t>
  </si>
  <si>
    <t>MOBILIZATION</t>
  </si>
  <si>
    <t>MOBILIZATION, DEMOBILIZATION, AND FINAL CLEANUP</t>
  </si>
  <si>
    <t>PREPARE STORM WATER POLLUTION PREVENTION PLAN</t>
  </si>
  <si>
    <t>PREPARE WATER POLLUTION CONTROL PROGRAM</t>
  </si>
  <si>
    <t>TRAFFIC CONTROL SYSTEM</t>
  </si>
  <si>
    <t>Item Description- Not common to ATP</t>
  </si>
  <si>
    <t>ABANDON SEWER</t>
  </si>
  <si>
    <t>ADL BURIAL LOCATION REPORT</t>
  </si>
  <si>
    <t>ASBESTOS COMPLIANCE PLAN</t>
  </si>
  <si>
    <t>AUTOMATED WORK ZONE INFORMATION SYSTEM</t>
  </si>
  <si>
    <t>BOOSTER PUMP</t>
  </si>
  <si>
    <t>BRIDGE REMOVAL</t>
  </si>
  <si>
    <t>BUILDING WORK</t>
  </si>
  <si>
    <t>CAMERA SYSTEMS</t>
  </si>
  <si>
    <t>CERTIFY EXISTING BACKFLOW PREVENTERS</t>
  </si>
  <si>
    <t>CHANGEABLE MESSAGE SIGN SYSTEM</t>
  </si>
  <si>
    <t>CHECK AND TEST EXISTING IRRIGATION FACILITIES</t>
  </si>
  <si>
    <t>CLEAN AND PAINT BRIDGE RAILING</t>
  </si>
  <si>
    <t>CLEAN AND PAINT STEEL SOLDIER PILING</t>
  </si>
  <si>
    <t>CLEAN AND PAINT STRUCTURAL STEEL</t>
  </si>
  <si>
    <t>CLEAN AND PAINT STRUCTURAL STEEL (EXISTING BRIDGE)</t>
  </si>
  <si>
    <t>CLEAN STRUCTURAL STEEL (EXISTING BRIDGE)</t>
  </si>
  <si>
    <t>CONTRACTOR-SUPPLIED BIOLOGIST (LS)</t>
  </si>
  <si>
    <t>CONTROL AND NEUTRAL CONDUCTORS</t>
  </si>
  <si>
    <t>CONTROL AND NEUTRAL CONDUCTORS (ARMOR-CLAD)</t>
  </si>
  <si>
    <t>DATA CORE</t>
  </si>
  <si>
    <t>DRAINAGE PUMPING EQUIPMENT</t>
  </si>
  <si>
    <t>DUST CONTROL PLAN (NATURALLY OCCURRING ASBESTOS)</t>
  </si>
  <si>
    <t>DUST PALLIATIVE</t>
  </si>
  <si>
    <t>ELECTRIC SERVICE FOR BOOSTER PUMP</t>
  </si>
  <si>
    <t>ELECTRIC SERVICE FOR IRRIGATION</t>
  </si>
  <si>
    <t>FIBER OPTIC CABLE SYSTEMS</t>
  </si>
  <si>
    <t>FISH PROTECTION</t>
  </si>
  <si>
    <t>FLASHING BEACON SYSTEM</t>
  </si>
  <si>
    <t>HEALTH AND SAFETY PLAN</t>
  </si>
  <si>
    <t>INDUCTIVE LOOP DETECTOR (LS)</t>
  </si>
  <si>
    <t>INTELLIGENT COMPACTION</t>
  </si>
  <si>
    <t>INTERCONNECTION CONDUIT AND CABLE (LS)</t>
  </si>
  <si>
    <t>INVASIVE SPECIES CONTROL</t>
  </si>
  <si>
    <t>IRRIGATION WATER SERVICE CHARGES</t>
  </si>
  <si>
    <t>JACKING SUPERSTRUCTURE</t>
  </si>
  <si>
    <t>LEAD COMPLIANCE PLAN</t>
  </si>
  <si>
    <t>MAINTAIN EXISTING PLANTED AREAS</t>
  </si>
  <si>
    <t>MAINTAINING EXISTING TRAFFIC MANAGEMENT SYSTEM ELEMENTS DURING CONSTRUCTION</t>
  </si>
  <si>
    <t>MIX DESIGN (FULL DEPTH RECLAMATION-FOAMED ASPHALT)</t>
  </si>
  <si>
    <t>MIX DESIGN (FULL-DEPTH RECLAMATION-CEMENT)</t>
  </si>
  <si>
    <t>MOBILIZATION (MARINE ACCESS)</t>
  </si>
  <si>
    <t>MODIFY BRIDGE RAILING (LS)</t>
  </si>
  <si>
    <t>MODIFY PUMP PLANT</t>
  </si>
  <si>
    <t>MODIFYING EXISTING ELECTRICAL SYSTEM</t>
  </si>
  <si>
    <t>MONITOR WELL</t>
  </si>
  <si>
    <t>NATURAL RESOURCE PROTECTION PLAN</t>
  </si>
  <si>
    <t>NOA BURIAL LOCATION REPORT</t>
  </si>
  <si>
    <t>NOISE MONITORING</t>
  </si>
  <si>
    <t>OPERATE EXISTING IRRIGATION FACILITIES</t>
  </si>
  <si>
    <t>PAINT STRUCTURAL STEEL (EXISTING BRIDGE)</t>
  </si>
  <si>
    <t>PERMANENT EROSION CONTROL ESTABLISHMENT WORK</t>
  </si>
  <si>
    <t>PLANT ESTABLISHMENT WORK</t>
  </si>
  <si>
    <t>PORTABLE CHANGEABLE MESSAGE SIGN (LS)</t>
  </si>
  <si>
    <t>PREPAVING INERTIAL PROFILER</t>
  </si>
  <si>
    <t>PRESTRESSING</t>
  </si>
  <si>
    <t>PRESTRESSING CAST-IN-PLACE CONCRETE</t>
  </si>
  <si>
    <t>PRESTRESSING PRECAST GIRDER</t>
  </si>
  <si>
    <t>PRESTRESSING STEEL GIRDERS</t>
  </si>
  <si>
    <t>PROGRESS SCHEDULE (CRITICAL PATH METHOD)</t>
  </si>
  <si>
    <t>PRUNE EXISTING PLANTS</t>
  </si>
  <si>
    <t>PUBLIC SAFETY PLAN</t>
  </si>
  <si>
    <t>PUMPING PLANT ELECTRICAL EQUIPMENT</t>
  </si>
  <si>
    <t>PUMPING PLANT EQUIPMENT</t>
  </si>
  <si>
    <t>RADAR SPEED FEEDBACK SIGN SYSTEMS</t>
  </si>
  <si>
    <t>RAMP METERING SYSTEM</t>
  </si>
  <si>
    <t>RECONSTRUCT DRAINAGE FACILITY (LS)</t>
  </si>
  <si>
    <t>RECONSTRUCT FENDER</t>
  </si>
  <si>
    <t>RECYCLED WATER IDENTIFICATION AND WARNING SIGNS</t>
  </si>
  <si>
    <t>REMOVE CONCRETE (LS)</t>
  </si>
  <si>
    <t>REMOVE CONCRETE (MISCELLANEOUS) (LS)</t>
  </si>
  <si>
    <t>REMOVE CONCRETE CURB (LS)</t>
  </si>
  <si>
    <t>REMOVE DOWNDRAIN (LS)</t>
  </si>
  <si>
    <t>REMOVE DRAINAGE FACILITY (LS)</t>
  </si>
  <si>
    <t>REMOVE IRRIGATION FACILITY</t>
  </si>
  <si>
    <t>REMOVE RAILING</t>
  </si>
  <si>
    <t>REMOVE REINFORCED CONCRETE BOX CULVERT (LS)</t>
  </si>
  <si>
    <t>REMOVE RETAINING WALL (LS)</t>
  </si>
  <si>
    <t>REMOVE RETAINING WALL (PORTION) (LS)</t>
  </si>
  <si>
    <t>REMOVE SIGN STRUCTURE (LS)</t>
  </si>
  <si>
    <t>REMOVE SIGN STRUCTURE WALKWAY (LS)</t>
  </si>
  <si>
    <t>REMOVE SLOPE PAVING (LS)</t>
  </si>
  <si>
    <t>REMOVE SOUND WALL (LS)</t>
  </si>
  <si>
    <t>REMOVING EXISTING ELECTRICAL SYSTEM</t>
  </si>
  <si>
    <t>ROADSIDE CLEARING</t>
  </si>
  <si>
    <t>SALVAGE IRRIGATION FACILITY</t>
  </si>
  <si>
    <t>SAMPLING AND ANALYSIS PLAN (NATURALLY OCCURRING ASBESTOS)</t>
  </si>
  <si>
    <t>SIGN ILLUMINATION SYSTEM</t>
  </si>
  <si>
    <t>STAIN GALVANIZED SURFACES (LS)</t>
  </si>
  <si>
    <t>STRAY CURRENT PROTECTION (BRIDGE)</t>
  </si>
  <si>
    <t>STREET SWEEPING</t>
  </si>
  <si>
    <t>TEMPORARY ACTIVE TREATMENT SYSTEM</t>
  </si>
  <si>
    <t>TEMPORARY CONCRETE WASHOUT</t>
  </si>
  <si>
    <t>TEMPORARY CONSTRUCTION MAT (LS)</t>
  </si>
  <si>
    <t>TEMPORARY CREEK DIVERSION SYSTEMS</t>
  </si>
  <si>
    <t>TEMPORARY DECKING</t>
  </si>
  <si>
    <t>TEMPORARY FLASHING BEACON</t>
  </si>
  <si>
    <t>TEMPORARY LIGHTING SYSTEM</t>
  </si>
  <si>
    <t>TEMPORARY PEDESTRIAN ACCESS ROUTE</t>
  </si>
  <si>
    <t>TEMPORARY SHORING</t>
  </si>
  <si>
    <t>TEMPORARY SIGNAL AND LIGHTING</t>
  </si>
  <si>
    <t>TEMPORARY SIGNAL SYSTEM</t>
  </si>
  <si>
    <t>TEMPORARY SUPPORT</t>
  </si>
  <si>
    <t>TIME-RELATED OVERHEAD (LS)</t>
  </si>
  <si>
    <t>TRAFFIC MONITORING STATION SYSTEM</t>
  </si>
  <si>
    <t>WATER METER CHARGES</t>
  </si>
  <si>
    <t>WATER SUPPLY SYSTEM</t>
  </si>
  <si>
    <t>WELL DEVELOPMENT</t>
  </si>
  <si>
    <t>WORK AREA MONITORING (BRIDGE)</t>
  </si>
  <si>
    <t>CONSTRUCTION SURVEY/STAKING</t>
  </si>
  <si>
    <t>EROSION CONTROL</t>
  </si>
  <si>
    <t>RE OFFICE</t>
  </si>
  <si>
    <t>MITIGATION</t>
  </si>
  <si>
    <t>TRAFFIC MANAGEMENT PLAN</t>
  </si>
  <si>
    <t>SIGNS</t>
  </si>
  <si>
    <t>DUST CONTROL</t>
  </si>
  <si>
    <t>PERMITS</t>
  </si>
  <si>
    <t>STRIPING</t>
  </si>
  <si>
    <t>RAILROAD FLAGGING &amp; MISCELLANEOUS</t>
  </si>
  <si>
    <t>LIGHTING SYSTEM-(Electroliers are a seperate item (EA))</t>
  </si>
  <si>
    <t>Detailed Engineer's Estimate and Total Project Costs- Cycle 5</t>
  </si>
  <si>
    <t>ATP  -  Application Instructions for 
Detailed Engineer's Estimate and Total Project Cost- Cycle 5</t>
  </si>
  <si>
    <r>
      <rPr>
        <b/>
        <sz val="12"/>
        <rFont val="Times New Roman"/>
        <family val="1"/>
      </rPr>
      <t xml:space="preserve">          Item:          </t>
    </r>
    <r>
      <rPr>
        <sz val="12"/>
        <rFont val="Times New Roman"/>
        <family val="1"/>
      </rPr>
      <t xml:space="preserve"> indicate the name of a construction item used in this project.</t>
    </r>
  </si>
  <si>
    <r>
      <rPr>
        <b/>
        <sz val="12"/>
        <rFont val="Times New Roman"/>
        <family val="1"/>
      </rPr>
      <t xml:space="preserve">          Quantity:    </t>
    </r>
    <r>
      <rPr>
        <sz val="12"/>
        <rFont val="Times New Roman"/>
        <family val="1"/>
      </rPr>
      <t xml:space="preserve"> indicate the total quantity of each construction item</t>
    </r>
  </si>
  <si>
    <r>
      <rPr>
        <b/>
        <sz val="12"/>
        <rFont val="Times New Roman"/>
        <family val="1"/>
      </rPr>
      <t xml:space="preserve">          Units:           </t>
    </r>
    <r>
      <rPr>
        <sz val="12"/>
        <rFont val="Times New Roman"/>
        <family val="1"/>
      </rPr>
      <t xml:space="preserve">indicate the units of measurement (i.e. Square Feet or SQFT.) </t>
    </r>
    <r>
      <rPr>
        <b/>
        <sz val="12"/>
        <rFont val="Times New Roman"/>
        <family val="1"/>
      </rPr>
      <t xml:space="preserve">Only </t>
    </r>
    <r>
      <rPr>
        <sz val="12"/>
        <rFont val="Times New Roman"/>
        <family val="1"/>
      </rPr>
      <t>use Lump Sum (LS) for items listed on the Allowable Lump Sum tab.</t>
    </r>
  </si>
  <si>
    <r>
      <rPr>
        <b/>
        <sz val="12"/>
        <rFont val="Times New Roman"/>
        <family val="1"/>
      </rPr>
      <t xml:space="preserve">          Unit Cost:    </t>
    </r>
    <r>
      <rPr>
        <sz val="12"/>
        <rFont val="Times New Roman"/>
        <family val="1"/>
      </rPr>
      <t xml:space="preserve"> indicate the unit cost for one quantity.</t>
    </r>
  </si>
  <si>
    <t xml:space="preserve">          Total Item Cost will be automatically calculated once the above information are provided for each line item (row).</t>
  </si>
  <si>
    <t>If more rows are needed to account for more construction items than the standard form has rows for, applicants can add rows by clicking on the 'Add a line' button on the right side of the form.   NOTE: Before clicking the button; 1) first click on the Excel row number above where you want to add the line and 2) if the "Add a line" button doesn't appear to work, you may need to "Enable Content" to allow the Excel-Macro to run to add the new line.</t>
  </si>
  <si>
    <t>%-  Insert the percentage of the total item cost that is directly attributed to "ATP Eligible items".</t>
  </si>
  <si>
    <t>$-  This field will automatically calculate once a percentage is entered in the previous question.</t>
  </si>
  <si>
    <t>%-  Insert the percentage of the total item cost that is directly attributed to "Corps/CCC to construct".</t>
  </si>
  <si>
    <r>
      <rPr>
        <b/>
        <sz val="12"/>
        <rFont val="Times New Roman"/>
        <family val="1"/>
      </rPr>
      <t>Subtotal of Construction Items</t>
    </r>
    <r>
      <rPr>
        <sz val="12"/>
        <rFont val="Times New Roman"/>
        <family val="1"/>
      </rPr>
      <t>:  This field will automatically calculate the total of all construction items indicated above.</t>
    </r>
  </si>
  <si>
    <r>
      <rPr>
        <b/>
        <sz val="12"/>
        <rFont val="Times New Roman"/>
        <family val="1"/>
      </rPr>
      <t>Construction Item Contingencies:</t>
    </r>
    <r>
      <rPr>
        <sz val="12"/>
        <rFont val="Times New Roman"/>
        <family val="1"/>
      </rPr>
      <t xml:space="preserve">  Insert percentage of contingencies, which is intended to account for the cost of minor construction items not defined at the time the ATP applications are prepared.</t>
    </r>
  </si>
  <si>
    <r>
      <rPr>
        <b/>
        <sz val="12"/>
        <rFont val="Times New Roman"/>
        <family val="1"/>
      </rPr>
      <t>Total (Construction Items and Contingencies) Cost:</t>
    </r>
    <r>
      <rPr>
        <sz val="12"/>
        <rFont val="Times New Roman"/>
        <family val="1"/>
      </rPr>
      <t xml:space="preserve">  This field will automatically calculate the total from all information indicated above.</t>
    </r>
  </si>
  <si>
    <r>
      <rPr>
        <b/>
        <sz val="12"/>
        <rFont val="Times New Roman"/>
        <family val="1"/>
      </rPr>
      <t>Project Approval &amp; Environmental Document (PA&amp;ED):</t>
    </r>
    <r>
      <rPr>
        <sz val="12"/>
        <rFont val="Times New Roman"/>
        <family val="1"/>
      </rPr>
      <t xml:space="preserve">  Total cost of Environmental Studies and Permits phase of the project. </t>
    </r>
  </si>
  <si>
    <r>
      <rPr>
        <b/>
        <sz val="12"/>
        <rFont val="Times New Roman"/>
        <family val="1"/>
      </rPr>
      <t>Plans, Specifications &amp; Estimate (PS&amp;E)</t>
    </r>
    <r>
      <rPr>
        <sz val="12"/>
        <rFont val="Times New Roman"/>
        <family val="1"/>
      </rPr>
      <t xml:space="preserve">:  Total cost of Plans, Specifications and Estimates phase of the project.  </t>
    </r>
    <r>
      <rPr>
        <i/>
        <sz val="12"/>
        <rFont val="Times New Roman"/>
        <family val="1"/>
      </rPr>
      <t xml:space="preserve">  </t>
    </r>
  </si>
  <si>
    <r>
      <rPr>
        <b/>
        <sz val="12"/>
        <rFont val="Times New Roman"/>
        <family val="1"/>
      </rPr>
      <t>Total Preliminary Engineering (PE):</t>
    </r>
    <r>
      <rPr>
        <sz val="12"/>
        <rFont val="Times New Roman"/>
        <family val="1"/>
      </rPr>
      <t xml:space="preserve">  This total is automatically calculated. Total of (PA&amp;ED) + (PS&amp;E)   </t>
    </r>
    <r>
      <rPr>
        <sz val="11"/>
        <rFont val="Times New Roman"/>
        <family val="1"/>
      </rPr>
      <t xml:space="preserve">  </t>
    </r>
    <r>
      <rPr>
        <sz val="11"/>
        <color rgb="FFFF0000"/>
        <rFont val="Times New Roman"/>
        <family val="1"/>
      </rPr>
      <t>Note: Per the Caltrans Local Assistance Procedures Manual, the total cost for PE should not exceed 25%.  All costs over the 25% must be shown in the application as non-participating.</t>
    </r>
  </si>
  <si>
    <r>
      <rPr>
        <b/>
        <sz val="12"/>
        <rFont val="Times New Roman"/>
        <family val="1"/>
      </rPr>
      <t>Right of Way Engineering:</t>
    </r>
    <r>
      <rPr>
        <sz val="12"/>
        <rFont val="Times New Roman"/>
        <family val="1"/>
      </rPr>
      <t xml:space="preserve">  Total cost of Right of Way Engineering, including obtaining the RW Certification.</t>
    </r>
  </si>
  <si>
    <r>
      <rPr>
        <b/>
        <sz val="12"/>
        <rFont val="Times New Roman"/>
        <family val="1"/>
      </rPr>
      <t>Acquisitions and Utilities:</t>
    </r>
    <r>
      <rPr>
        <sz val="12"/>
        <rFont val="Times New Roman"/>
        <family val="1"/>
      </rPr>
      <t xml:space="preserve">  Total cost of  Acquisitions and Utilities.</t>
    </r>
  </si>
  <si>
    <r>
      <rPr>
        <b/>
        <sz val="12"/>
        <rFont val="Times New Roman"/>
        <family val="1"/>
      </rPr>
      <t>Total RW:</t>
    </r>
    <r>
      <rPr>
        <sz val="12"/>
        <rFont val="Times New Roman"/>
        <family val="1"/>
      </rPr>
      <t xml:space="preserve">  This total is automatically calculated. Total of (RW Eng.) + (Acq.&amp;Utilities)</t>
    </r>
  </si>
  <si>
    <r>
      <rPr>
        <b/>
        <sz val="12"/>
        <rFont val="Times New Roman"/>
        <family val="1"/>
      </rPr>
      <t>Construction Engineering (CE):</t>
    </r>
    <r>
      <rPr>
        <sz val="12"/>
        <rFont val="Times New Roman"/>
        <family val="1"/>
      </rPr>
      <t xml:space="preserve">  Total cost of Construction Engineering.    </t>
    </r>
    <r>
      <rPr>
        <sz val="11"/>
        <color rgb="FFFF0000"/>
        <rFont val="Times New Roman"/>
        <family val="1"/>
      </rPr>
      <t>Note: Per the Caltrans Local Assistance Procedures Manual, the total cost for CE should not exceed 15%.   All costs over the 15% must be shown in the application as non-participating.</t>
    </r>
  </si>
  <si>
    <r>
      <rPr>
        <b/>
        <sz val="12"/>
        <rFont val="Times New Roman"/>
        <family val="1"/>
      </rPr>
      <t>Total Project Delivery:</t>
    </r>
    <r>
      <rPr>
        <sz val="12"/>
        <rFont val="Times New Roman"/>
        <family val="1"/>
      </rPr>
      <t xml:space="preserve">  This total is automatically calculated. Total of (CE) + (Con. Item. &amp; Contig.)</t>
    </r>
  </si>
  <si>
    <t>Do not attach these instructions to the ATP application</t>
  </si>
  <si>
    <t>CLEARING AND GRUBBING</t>
  </si>
  <si>
    <t>General Construction Items</t>
  </si>
  <si>
    <r>
      <t xml:space="preserve">ATP </t>
    </r>
    <r>
      <rPr>
        <b/>
        <u/>
        <sz val="14"/>
        <rFont val="Times New Roman"/>
        <family val="1"/>
      </rPr>
      <t>Eligible</t>
    </r>
    <r>
      <rPr>
        <b/>
        <sz val="14"/>
        <rFont val="Times New Roman"/>
        <family val="1"/>
      </rPr>
      <t xml:space="preserve"> </t>
    </r>
  </si>
  <si>
    <t>Costs/Items</t>
  </si>
  <si>
    <r>
      <t xml:space="preserve">ATP </t>
    </r>
    <r>
      <rPr>
        <b/>
        <u/>
        <sz val="14"/>
        <color rgb="FFFF0000"/>
        <rFont val="Times New Roman"/>
        <family val="1"/>
      </rPr>
      <t>Ineligible</t>
    </r>
    <r>
      <rPr>
        <b/>
        <sz val="14"/>
        <color rgb="FFFF0000"/>
        <rFont val="Times New Roman"/>
        <family val="1"/>
      </rPr>
      <t xml:space="preserve">  </t>
    </r>
  </si>
  <si>
    <t xml:space="preserve">Corps/CCC
</t>
  </si>
  <si>
    <t>to construct</t>
  </si>
  <si>
    <r>
      <rPr>
        <sz val="12"/>
        <rFont val="Times New Roman"/>
        <family val="1"/>
      </rPr>
      <t xml:space="preserve">The Engineer's logic and/or calculations for splitting costs between ATP-Eligible and Non-participating costs must be documented in this section of the Estimate form.  </t>
    </r>
    <r>
      <rPr>
        <sz val="14"/>
        <rFont val="Times New Roman"/>
        <family val="1"/>
      </rPr>
      <t xml:space="preserve">
</t>
    </r>
  </si>
  <si>
    <t>Separate logic is required for each item  which is partly ineligible for ATP funding or is required for the construction of an ineligible item/element of the project.</t>
  </si>
  <si>
    <t>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</si>
</sst>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8" formatCode="&quot;$&quot;#,##0.00_);[Red]\(&quot;$&quot;#,##0.00\)"/>
    <numFmt numFmtId="42" formatCode="_(&quot;$&quot;* #,##0_);_(&quot;$&quot;* \(#,##0\);_(&quot;$&quot;* &quot;-&quot;_);_(@_)"/>
    <numFmt numFmtId="44" formatCode="_(&quot;$&quot;* #,##0.00_);_(&quot;$&quot;* \(#,##0.00\);_(&quot;$&quot;* &quot;-&quot;??_);_(@_)"/>
    <numFmt numFmtId="164" formatCode="&quot;$&quot;#,##0"/>
  </numFmts>
  <fonts count="53" x14ac:knownFonts="1">
    <font>
      <sz val="10"/>
      <name val="Arial"/>
    </font>
    <font>
      <sz val="11"/>
      <color theme="1"/>
      <name val="Calibri"/>
      <family val="2"/>
      <scheme val="minor"/>
    </font>
    <font>
      <sz val="10"/>
      <name val="Times New Roman"/>
      <family val="1"/>
    </font>
    <font>
      <b/>
      <sz val="12"/>
      <name val="Times New Roman"/>
      <family val="1"/>
    </font>
    <font>
      <b/>
      <sz val="10"/>
      <name val="Times New Roman"/>
      <family val="1"/>
    </font>
    <font>
      <sz val="10"/>
      <name val="Arial"/>
      <family val="2"/>
    </font>
    <font>
      <sz val="8"/>
      <color indexed="81"/>
      <name val="Tahoma"/>
      <family val="2"/>
    </font>
    <font>
      <b/>
      <sz val="14"/>
      <name val="Times New Roman"/>
      <family val="1"/>
    </font>
    <font>
      <sz val="12"/>
      <name val="Times New Roman"/>
      <family val="1"/>
    </font>
    <font>
      <b/>
      <sz val="20"/>
      <name val="Times New Roman"/>
      <family val="1"/>
    </font>
    <font>
      <b/>
      <sz val="20"/>
      <color rgb="FF000000"/>
      <name val="Times New Roman"/>
      <family val="1"/>
    </font>
    <font>
      <b/>
      <sz val="12"/>
      <color rgb="FFFF0000"/>
      <name val="Times New Roman"/>
      <family val="1"/>
    </font>
    <font>
      <b/>
      <sz val="25"/>
      <name val="Times New Roman"/>
      <family val="1"/>
    </font>
    <font>
      <b/>
      <sz val="15"/>
      <name val="Times New Roman"/>
      <family val="1"/>
    </font>
    <font>
      <b/>
      <u/>
      <sz val="15"/>
      <name val="Times New Roman"/>
      <family val="1"/>
    </font>
    <font>
      <b/>
      <sz val="15"/>
      <color rgb="FFFF0000"/>
      <name val="Times New Roman"/>
      <family val="1"/>
    </font>
    <font>
      <sz val="14"/>
      <name val="Times New Roman"/>
      <family val="1"/>
    </font>
    <font>
      <b/>
      <sz val="12"/>
      <color indexed="81"/>
      <name val="Tahoma"/>
      <family val="2"/>
    </font>
    <font>
      <sz val="12"/>
      <color rgb="FF000000"/>
      <name val="Times New Roman"/>
      <family val="1"/>
    </font>
    <font>
      <sz val="12"/>
      <color rgb="FF000000"/>
      <name val="Calibri"/>
      <family val="2"/>
    </font>
    <font>
      <sz val="12"/>
      <color rgb="FFFF0000"/>
      <name val="Times New Roman"/>
      <family val="1"/>
    </font>
    <font>
      <b/>
      <u/>
      <sz val="12"/>
      <name val="Times New Roman"/>
      <family val="1"/>
    </font>
    <font>
      <b/>
      <sz val="12"/>
      <color rgb="FF000000"/>
      <name val="Times New Roman"/>
      <family val="1"/>
    </font>
    <font>
      <sz val="14"/>
      <color rgb="FFFF0000"/>
      <name val="Times New Roman"/>
      <family val="1"/>
    </font>
    <font>
      <sz val="10"/>
      <name val="Arial"/>
      <family val="2"/>
    </font>
    <font>
      <b/>
      <u/>
      <sz val="14"/>
      <name val="Times New Roman"/>
      <family val="1"/>
    </font>
    <font>
      <b/>
      <sz val="14"/>
      <color rgb="FFFF0000"/>
      <name val="Times New Roman"/>
      <family val="1"/>
    </font>
    <font>
      <b/>
      <u/>
      <sz val="14"/>
      <color rgb="FFFF0000"/>
      <name val="Times New Roman"/>
      <family val="1"/>
    </font>
    <font>
      <sz val="10"/>
      <color rgb="FFFF0000"/>
      <name val="Times New Roman"/>
      <family val="1"/>
    </font>
    <font>
      <b/>
      <sz val="14"/>
      <color rgb="FF7030A0"/>
      <name val="Times New Roman"/>
      <family val="1"/>
    </font>
    <font>
      <sz val="14"/>
      <color rgb="FF7030A0"/>
      <name val="Times New Roman"/>
      <family val="1"/>
    </font>
    <font>
      <sz val="11"/>
      <name val="Times New Roman"/>
      <family val="1"/>
    </font>
    <font>
      <b/>
      <sz val="16"/>
      <name val="Times New Roman"/>
      <family val="1"/>
    </font>
    <font>
      <sz val="14"/>
      <color theme="1" tint="0.34998626667073579"/>
      <name val="Times New Roman"/>
      <family val="1"/>
    </font>
    <font>
      <b/>
      <sz val="14"/>
      <color theme="1" tint="0.34998626667073579"/>
      <name val="Times New Roman"/>
      <family val="1"/>
    </font>
    <font>
      <b/>
      <sz val="16"/>
      <color rgb="FFFF0000"/>
      <name val="Times New Roman"/>
      <family val="1"/>
    </font>
    <font>
      <sz val="10"/>
      <color rgb="FF7030A0"/>
      <name val="Times New Roman"/>
      <family val="1"/>
    </font>
    <font>
      <b/>
      <u/>
      <sz val="12"/>
      <color rgb="FF000000"/>
      <name val="Times New Roman"/>
      <family val="1"/>
    </font>
    <font>
      <i/>
      <sz val="12"/>
      <name val="Times New Roman"/>
      <family val="1"/>
    </font>
    <font>
      <i/>
      <sz val="12"/>
      <color rgb="FFFF0000"/>
      <name val="Times New Roman"/>
      <family val="1"/>
    </font>
    <font>
      <b/>
      <sz val="13"/>
      <name val="Times New Roman"/>
      <family val="1"/>
    </font>
    <font>
      <sz val="16"/>
      <name val="Times New Roman"/>
      <family val="1"/>
    </font>
    <font>
      <sz val="11"/>
      <color rgb="FFFF0000"/>
      <name val="Times New Roman"/>
      <family val="1"/>
    </font>
    <font>
      <sz val="11"/>
      <color rgb="FF0070C0"/>
      <name val="Times New Roman"/>
      <family val="1"/>
    </font>
    <font>
      <b/>
      <u/>
      <sz val="11"/>
      <color rgb="FF0070C0"/>
      <name val="Times New Roman"/>
      <family val="1"/>
    </font>
    <font>
      <u/>
      <sz val="11"/>
      <color rgb="FF0070C0"/>
      <name val="Times New Roman"/>
      <family val="1"/>
    </font>
    <font>
      <sz val="10"/>
      <color theme="1"/>
      <name val="Arial"/>
      <family val="2"/>
    </font>
    <font>
      <b/>
      <sz val="10"/>
      <color theme="1"/>
      <name val="Arial"/>
      <family val="2"/>
    </font>
    <font>
      <b/>
      <sz val="10"/>
      <color theme="0"/>
      <name val="Times New Roman"/>
      <family val="1"/>
    </font>
    <font>
      <b/>
      <sz val="12"/>
      <color rgb="FF7030A0"/>
      <name val="Times New Roman"/>
      <family val="1"/>
    </font>
    <font>
      <sz val="12"/>
      <color theme="1" tint="0.14999847407452621"/>
      <name val="Times New Roman"/>
      <family val="1"/>
    </font>
    <font>
      <b/>
      <sz val="14"/>
      <color theme="1" tint="0.14999847407452621"/>
      <name val="Times New Roman"/>
      <family val="1"/>
    </font>
    <font>
      <b/>
      <sz val="16"/>
      <color theme="1" tint="0.14999847407452621"/>
      <name val="Times New Roman"/>
      <family val="1"/>
    </font>
  </fonts>
  <fills count="9">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rgb="FFFFFF8F"/>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s>
  <cellStyleXfs count="5">
    <xf numFmtId="0" fontId="0" fillId="0" borderId="0"/>
    <xf numFmtId="9" fontId="5" fillId="0" borderId="0" applyFont="0" applyFill="0" applyBorder="0" applyAlignment="0" applyProtection="0"/>
    <xf numFmtId="44" fontId="24" fillId="0" borderId="0" applyFont="0" applyFill="0" applyBorder="0" applyAlignment="0" applyProtection="0"/>
    <xf numFmtId="0" fontId="1" fillId="0" borderId="0"/>
    <xf numFmtId="44" fontId="1" fillId="0" borderId="0" applyFont="0" applyFill="0" applyBorder="0" applyAlignment="0" applyProtection="0"/>
  </cellStyleXfs>
  <cellXfs count="278">
    <xf numFmtId="0" fontId="0" fillId="0" borderId="0" xfId="0"/>
    <xf numFmtId="0" fontId="2" fillId="0" borderId="0" xfId="0" applyFont="1" applyAlignment="1" applyProtection="1">
      <alignment vertical="center"/>
      <protection locked="0"/>
    </xf>
    <xf numFmtId="8" fontId="16" fillId="0" borderId="1" xfId="0" applyNumberFormat="1" applyFont="1" applyFill="1" applyBorder="1" applyAlignment="1" applyProtection="1">
      <alignment horizontal="center" vertical="center"/>
      <protection locked="0"/>
    </xf>
    <xf numFmtId="10" fontId="7" fillId="0" borderId="1" xfId="1" applyNumberFormat="1" applyFont="1" applyFill="1" applyBorder="1" applyAlignment="1" applyProtection="1">
      <alignment horizontal="center" vertical="center"/>
      <protection locked="0"/>
    </xf>
    <xf numFmtId="0" fontId="2" fillId="0" borderId="0" xfId="0" applyNumberFormat="1" applyFont="1" applyAlignment="1" applyProtection="1">
      <alignment vertical="center"/>
    </xf>
    <xf numFmtId="9" fontId="16" fillId="0" borderId="1" xfId="0" applyNumberFormat="1" applyFont="1" applyBorder="1" applyAlignment="1" applyProtection="1">
      <alignment vertical="center"/>
      <protection locked="0"/>
    </xf>
    <xf numFmtId="9" fontId="30" fillId="0" borderId="2" xfId="0" applyNumberFormat="1" applyFont="1" applyFill="1" applyBorder="1" applyAlignment="1" applyProtection="1">
      <alignment horizontal="center" vertical="center"/>
      <protection locked="0"/>
    </xf>
    <xf numFmtId="0" fontId="2" fillId="0" borderId="0" xfId="0" applyFont="1" applyAlignment="1" applyProtection="1">
      <protection locked="0"/>
    </xf>
    <xf numFmtId="8" fontId="16" fillId="0" borderId="1" xfId="0" applyNumberFormat="1" applyFont="1" applyFill="1" applyBorder="1" applyAlignment="1" applyProtection="1">
      <alignment horizontal="center" vertical="top"/>
      <protection locked="0"/>
    </xf>
    <xf numFmtId="0" fontId="16" fillId="0" borderId="1" xfId="0" applyFont="1" applyFill="1" applyBorder="1" applyAlignment="1" applyProtection="1">
      <alignment horizontal="center" vertical="center"/>
      <protection locked="0"/>
    </xf>
    <xf numFmtId="0" fontId="16" fillId="0" borderId="9" xfId="0"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center" vertical="center"/>
    </xf>
    <xf numFmtId="164" fontId="26" fillId="0" borderId="0" xfId="0" applyNumberFormat="1" applyFont="1" applyFill="1" applyBorder="1" applyAlignment="1" applyProtection="1">
      <alignment horizontal="center" vertical="center"/>
    </xf>
    <xf numFmtId="0" fontId="2" fillId="0" borderId="0" xfId="0" applyFont="1" applyAlignment="1" applyProtection="1">
      <alignment vertical="center"/>
    </xf>
    <xf numFmtId="0" fontId="7" fillId="3" borderId="19"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xf>
    <xf numFmtId="0" fontId="7" fillId="3" borderId="8"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26" fillId="3" borderId="8"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9" fillId="3" borderId="26" xfId="0" applyFont="1" applyFill="1" applyBorder="1" applyAlignment="1" applyProtection="1">
      <alignment vertical="center"/>
    </xf>
    <xf numFmtId="0" fontId="29" fillId="3" borderId="34" xfId="0" applyFont="1" applyFill="1" applyBorder="1" applyAlignment="1" applyProtection="1">
      <alignment horizontal="center" vertical="center"/>
    </xf>
    <xf numFmtId="0" fontId="30" fillId="3" borderId="20" xfId="0" applyFont="1" applyFill="1" applyBorder="1" applyAlignment="1" applyProtection="1">
      <alignment horizontal="center" vertical="center"/>
    </xf>
    <xf numFmtId="0" fontId="2" fillId="3" borderId="21" xfId="0" applyFont="1" applyFill="1" applyBorder="1" applyAlignment="1" applyProtection="1">
      <alignment vertical="center"/>
    </xf>
    <xf numFmtId="0" fontId="2" fillId="3" borderId="3" xfId="0" applyFont="1" applyFill="1" applyBorder="1" applyAlignment="1" applyProtection="1">
      <alignment vertical="center"/>
    </xf>
    <xf numFmtId="0" fontId="28" fillId="3" borderId="0" xfId="0" applyFont="1" applyFill="1" applyBorder="1" applyAlignment="1" applyProtection="1">
      <alignment vertical="center"/>
    </xf>
    <xf numFmtId="0" fontId="28" fillId="3" borderId="3"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16" fillId="3" borderId="6"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xf>
    <xf numFmtId="0" fontId="8" fillId="0" borderId="27" xfId="0" applyFont="1" applyFill="1" applyBorder="1" applyAlignment="1" applyProtection="1">
      <alignment vertical="center"/>
    </xf>
    <xf numFmtId="0" fontId="8" fillId="0" borderId="25" xfId="0" applyFont="1" applyFill="1" applyBorder="1" applyAlignment="1" applyProtection="1">
      <alignment vertical="center"/>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5" xfId="0" applyFont="1" applyFill="1" applyBorder="1" applyAlignment="1" applyProtection="1">
      <alignment vertical="center"/>
    </xf>
    <xf numFmtId="164" fontId="2" fillId="0" borderId="0" xfId="0" applyNumberFormat="1" applyFont="1" applyFill="1" applyBorder="1" applyAlignment="1" applyProtection="1">
      <alignment vertical="center"/>
    </xf>
    <xf numFmtId="0" fontId="2" fillId="0" borderId="5" xfId="0" applyFont="1" applyBorder="1" applyAlignment="1" applyProtection="1">
      <alignment vertical="center"/>
    </xf>
    <xf numFmtId="0" fontId="2" fillId="0" borderId="16" xfId="0" applyFont="1" applyFill="1" applyBorder="1" applyAlignment="1" applyProtection="1">
      <alignment vertical="center"/>
    </xf>
    <xf numFmtId="164" fontId="2" fillId="0" borderId="16" xfId="0" applyNumberFormat="1" applyFont="1" applyFill="1" applyBorder="1" applyAlignment="1" applyProtection="1">
      <alignment vertical="center"/>
    </xf>
    <xf numFmtId="0" fontId="2" fillId="0" borderId="16" xfId="0" applyFont="1" applyBorder="1" applyAlignment="1" applyProtection="1">
      <alignment vertical="center"/>
    </xf>
    <xf numFmtId="0" fontId="2" fillId="0" borderId="14" xfId="0" applyFont="1" applyBorder="1" applyAlignment="1" applyProtection="1">
      <alignment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5" xfId="0" applyFont="1" applyFill="1" applyBorder="1" applyAlignment="1" applyProtection="1">
      <alignment horizontal="left" vertical="center"/>
    </xf>
    <xf numFmtId="0" fontId="8"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164" fontId="8" fillId="0" borderId="0" xfId="0" applyNumberFormat="1" applyFont="1" applyFill="1" applyBorder="1" applyAlignment="1" applyProtection="1">
      <alignment vertical="center"/>
    </xf>
    <xf numFmtId="164" fontId="2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 fillId="0" borderId="36" xfId="0" applyFont="1" applyFill="1" applyBorder="1" applyAlignment="1" applyProtection="1">
      <alignment vertical="center"/>
    </xf>
    <xf numFmtId="164" fontId="26" fillId="0" borderId="36" xfId="0" applyNumberFormat="1"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3" fillId="0" borderId="23" xfId="0" applyFont="1" applyFill="1" applyBorder="1" applyAlignment="1" applyProtection="1">
      <alignment vertical="center"/>
    </xf>
    <xf numFmtId="0" fontId="3" fillId="0" borderId="24"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2" xfId="0" applyFont="1" applyFill="1" applyBorder="1" applyAlignment="1" applyProtection="1">
      <alignment vertical="center"/>
    </xf>
    <xf numFmtId="164" fontId="23" fillId="0" borderId="36" xfId="0" applyNumberFormat="1" applyFont="1" applyFill="1" applyBorder="1" applyAlignment="1" applyProtection="1">
      <alignment horizontal="center" vertical="center"/>
    </xf>
    <xf numFmtId="0" fontId="16" fillId="0" borderId="17"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16" xfId="0" applyFont="1" applyFill="1" applyBorder="1" applyAlignment="1" applyProtection="1">
      <alignment vertical="center"/>
    </xf>
    <xf numFmtId="164" fontId="16" fillId="0" borderId="16" xfId="0" applyNumberFormat="1" applyFont="1" applyFill="1" applyBorder="1" applyAlignment="1" applyProtection="1">
      <alignment vertical="center"/>
    </xf>
    <xf numFmtId="0" fontId="16" fillId="0" borderId="16" xfId="0" applyFont="1" applyBorder="1" applyAlignment="1" applyProtection="1">
      <alignment vertical="center"/>
    </xf>
    <xf numFmtId="0" fontId="32" fillId="0" borderId="4"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16" fillId="0" borderId="0" xfId="0" applyFont="1" applyFill="1" applyBorder="1" applyAlignment="1" applyProtection="1">
      <alignment vertical="center"/>
    </xf>
    <xf numFmtId="164" fontId="16" fillId="0" borderId="0" xfId="0" applyNumberFormat="1" applyFont="1" applyFill="1" applyBorder="1" applyAlignment="1" applyProtection="1">
      <alignment vertical="center"/>
    </xf>
    <xf numFmtId="0" fontId="2" fillId="0" borderId="0" xfId="0" applyFont="1" applyFill="1" applyAlignment="1" applyProtection="1">
      <alignment vertical="center"/>
    </xf>
    <xf numFmtId="0" fontId="16" fillId="0" borderId="27" xfId="0" applyFont="1" applyFill="1" applyBorder="1" applyAlignment="1" applyProtection="1">
      <alignment vertical="center"/>
    </xf>
    <xf numFmtId="0" fontId="16" fillId="0" borderId="25" xfId="0" applyFont="1" applyFill="1" applyBorder="1" applyAlignment="1" applyProtection="1">
      <alignment vertical="center"/>
    </xf>
    <xf numFmtId="0" fontId="8" fillId="0" borderId="0" xfId="0" applyFont="1" applyFill="1" applyBorder="1" applyAlignment="1" applyProtection="1">
      <alignment horizontal="center"/>
    </xf>
    <xf numFmtId="0" fontId="32" fillId="0" borderId="16" xfId="0" applyFont="1" applyFill="1" applyBorder="1" applyAlignment="1" applyProtection="1">
      <alignment vertical="center"/>
    </xf>
    <xf numFmtId="164" fontId="32" fillId="0" borderId="16" xfId="0" applyNumberFormat="1" applyFont="1" applyFill="1" applyBorder="1" applyAlignment="1" applyProtection="1">
      <alignment vertical="center"/>
    </xf>
    <xf numFmtId="0" fontId="2" fillId="0" borderId="14" xfId="0"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xf numFmtId="0" fontId="47" fillId="4" borderId="1" xfId="3" applyNumberFormat="1" applyFont="1" applyFill="1" applyBorder="1" applyAlignment="1">
      <alignment horizontal="center" vertical="center" wrapText="1"/>
    </xf>
    <xf numFmtId="49" fontId="46" fillId="0" borderId="1" xfId="0" applyNumberFormat="1" applyFont="1" applyBorder="1" applyAlignment="1">
      <alignment horizontal="left" vertical="top"/>
    </xf>
    <xf numFmtId="49" fontId="46" fillId="0" borderId="1" xfId="0" applyNumberFormat="1" applyFont="1" applyBorder="1" applyAlignment="1">
      <alignment horizontal="center" vertical="top"/>
    </xf>
    <xf numFmtId="49" fontId="46" fillId="5" borderId="1" xfId="0" applyNumberFormat="1" applyFont="1" applyFill="1" applyBorder="1" applyAlignment="1">
      <alignment horizontal="left" vertical="top"/>
    </xf>
    <xf numFmtId="49" fontId="46" fillId="6" borderId="1" xfId="0" applyNumberFormat="1" applyFont="1" applyFill="1" applyBorder="1" applyAlignment="1">
      <alignment horizontal="left" vertical="top"/>
    </xf>
    <xf numFmtId="49" fontId="46" fillId="0" borderId="29" xfId="0" applyNumberFormat="1" applyFont="1" applyFill="1" applyBorder="1" applyAlignment="1">
      <alignment horizontal="left" vertical="top"/>
    </xf>
    <xf numFmtId="49" fontId="46" fillId="0" borderId="30" xfId="0" applyNumberFormat="1" applyFont="1" applyFill="1" applyBorder="1" applyAlignment="1">
      <alignment horizontal="left" vertical="top"/>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8" fillId="0" borderId="42" xfId="0" applyNumberFormat="1" applyFont="1" applyBorder="1" applyAlignment="1" applyProtection="1">
      <alignment horizontal="left" vertical="center" wrapText="1" indent="3"/>
    </xf>
    <xf numFmtId="0" fontId="8" fillId="0" borderId="41" xfId="0" applyNumberFormat="1" applyFont="1" applyBorder="1" applyAlignment="1" applyProtection="1">
      <alignment horizontal="left" vertical="center" wrapText="1" indent="3"/>
    </xf>
    <xf numFmtId="0" fontId="10" fillId="2" borderId="44" xfId="0" applyNumberFormat="1" applyFont="1" applyFill="1" applyBorder="1" applyAlignment="1" applyProtection="1">
      <alignment horizontal="center" vertical="center" wrapText="1" readingOrder="1"/>
    </xf>
    <xf numFmtId="0" fontId="18" fillId="0" borderId="44" xfId="0" applyNumberFormat="1" applyFont="1" applyBorder="1" applyAlignment="1" applyProtection="1">
      <alignment horizontal="left" vertical="center" wrapText="1" readingOrder="1"/>
    </xf>
    <xf numFmtId="0" fontId="18" fillId="0" borderId="44" xfId="0" applyNumberFormat="1" applyFont="1" applyBorder="1" applyAlignment="1" applyProtection="1">
      <alignment vertical="center" wrapText="1" readingOrder="1"/>
    </xf>
    <xf numFmtId="0" fontId="13" fillId="2" borderId="44" xfId="0" applyNumberFormat="1" applyFont="1" applyFill="1" applyBorder="1" applyAlignment="1" applyProtection="1">
      <alignment horizontal="left" vertical="center" wrapText="1"/>
    </xf>
    <xf numFmtId="0" fontId="3" fillId="0" borderId="45" xfId="0" applyNumberFormat="1" applyFont="1" applyBorder="1" applyAlignment="1" applyProtection="1">
      <alignment horizontal="left" wrapText="1"/>
    </xf>
    <xf numFmtId="0" fontId="8" fillId="0" borderId="42" xfId="0" applyNumberFormat="1" applyFont="1" applyBorder="1" applyAlignment="1" applyProtection="1">
      <alignment horizontal="left" vertical="center" wrapText="1"/>
    </xf>
    <xf numFmtId="0" fontId="38" fillId="0" borderId="42" xfId="0" applyNumberFormat="1" applyFont="1" applyBorder="1" applyAlignment="1" applyProtection="1">
      <alignment horizontal="left" vertical="center"/>
    </xf>
    <xf numFmtId="0" fontId="20" fillId="0" borderId="42" xfId="0" applyNumberFormat="1" applyFont="1" applyBorder="1" applyAlignment="1" applyProtection="1">
      <alignment horizontal="left" vertical="center" wrapText="1" indent="4"/>
    </xf>
    <xf numFmtId="0" fontId="3" fillId="0" borderId="42" xfId="0" applyNumberFormat="1" applyFont="1" applyBorder="1" applyAlignment="1" applyProtection="1">
      <alignment horizontal="left" vertical="center" wrapText="1" indent="4"/>
    </xf>
    <xf numFmtId="0" fontId="3" fillId="0" borderId="42" xfId="0" applyNumberFormat="1" applyFont="1" applyBorder="1" applyAlignment="1" applyProtection="1">
      <alignment horizontal="left" wrapText="1"/>
    </xf>
    <xf numFmtId="0" fontId="38" fillId="0" borderId="42" xfId="0" applyNumberFormat="1" applyFont="1" applyBorder="1" applyAlignment="1" applyProtection="1">
      <alignment horizontal="left" vertical="center" wrapText="1" indent="3"/>
    </xf>
    <xf numFmtId="0" fontId="21" fillId="0" borderId="42" xfId="0" applyNumberFormat="1" applyFont="1" applyBorder="1" applyAlignment="1" applyProtection="1">
      <alignment horizontal="left" vertical="center" wrapText="1"/>
    </xf>
    <xf numFmtId="0" fontId="13" fillId="2" borderId="44" xfId="0" applyNumberFormat="1" applyFont="1" applyFill="1" applyBorder="1" applyAlignment="1" applyProtection="1">
      <alignment horizontal="left" vertical="center"/>
    </xf>
    <xf numFmtId="0" fontId="8" fillId="0" borderId="45" xfId="0" applyNumberFormat="1" applyFont="1" applyFill="1" applyBorder="1" applyAlignment="1" applyProtection="1">
      <alignment horizontal="left" vertical="center" wrapText="1" indent="3"/>
    </xf>
    <xf numFmtId="0" fontId="8" fillId="0" borderId="46" xfId="0" applyNumberFormat="1" applyFont="1" applyBorder="1" applyAlignment="1" applyProtection="1">
      <alignment horizontal="left" vertical="center" wrapText="1" indent="3"/>
    </xf>
    <xf numFmtId="0" fontId="8" fillId="0" borderId="47" xfId="0" applyNumberFormat="1" applyFont="1" applyFill="1" applyBorder="1" applyAlignment="1" applyProtection="1">
      <alignment horizontal="left" vertical="center"/>
    </xf>
    <xf numFmtId="0" fontId="13" fillId="2" borderId="43" xfId="0" applyNumberFormat="1" applyFont="1" applyFill="1" applyBorder="1" applyAlignment="1" applyProtection="1">
      <alignment horizontal="left" vertical="center" wrapText="1"/>
    </xf>
    <xf numFmtId="0" fontId="8" fillId="0" borderId="48" xfId="0" applyNumberFormat="1" applyFont="1" applyFill="1" applyBorder="1" applyAlignment="1" applyProtection="1">
      <alignment horizontal="left" vertical="center" wrapText="1"/>
    </xf>
    <xf numFmtId="0" fontId="43" fillId="3" borderId="42" xfId="0" applyFont="1" applyFill="1" applyBorder="1" applyAlignment="1" applyProtection="1">
      <alignment horizontal="left" wrapText="1"/>
      <protection locked="0"/>
    </xf>
    <xf numFmtId="164" fontId="43" fillId="0" borderId="42" xfId="0" applyNumberFormat="1" applyFont="1" applyFill="1" applyBorder="1" applyAlignment="1" applyProtection="1">
      <alignment horizontal="left" vertical="center" wrapText="1"/>
    </xf>
    <xf numFmtId="0" fontId="8" fillId="0" borderId="42" xfId="0" applyNumberFormat="1" applyFont="1" applyFill="1" applyBorder="1" applyAlignment="1" applyProtection="1">
      <alignment horizontal="left" vertical="center" wrapText="1" indent="3"/>
    </xf>
    <xf numFmtId="0" fontId="8" fillId="0" borderId="42" xfId="0" applyNumberFormat="1" applyFont="1" applyFill="1" applyBorder="1" applyAlignment="1" applyProtection="1">
      <alignment horizontal="left" vertical="center" indent="3"/>
    </xf>
    <xf numFmtId="49" fontId="46" fillId="0" borderId="1" xfId="0" applyNumberFormat="1" applyFont="1" applyBorder="1" applyAlignment="1">
      <alignment horizontal="left" vertical="top" wrapText="1"/>
    </xf>
    <xf numFmtId="49" fontId="46" fillId="0" borderId="1" xfId="0" applyNumberFormat="1" applyFont="1" applyFill="1" applyBorder="1" applyAlignment="1">
      <alignment horizontal="center" vertical="top"/>
    </xf>
    <xf numFmtId="49" fontId="46" fillId="0" borderId="1" xfId="0" applyNumberFormat="1" applyFont="1" applyFill="1" applyBorder="1" applyAlignment="1">
      <alignment horizontal="left" vertical="top"/>
    </xf>
    <xf numFmtId="0" fontId="48" fillId="7" borderId="0" xfId="0" applyNumberFormat="1" applyFont="1" applyFill="1" applyAlignment="1" applyProtection="1">
      <alignment horizontal="center" vertical="center"/>
    </xf>
    <xf numFmtId="0" fontId="7" fillId="3" borderId="17" xfId="0" applyFont="1" applyFill="1" applyBorder="1" applyAlignment="1" applyProtection="1">
      <alignment horizontal="right" vertical="center"/>
    </xf>
    <xf numFmtId="0" fontId="7" fillId="3" borderId="2" xfId="0" applyFont="1" applyFill="1" applyBorder="1" applyAlignment="1" applyProtection="1">
      <alignment horizontal="right" vertical="center"/>
    </xf>
    <xf numFmtId="0" fontId="16" fillId="0" borderId="2"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40" fillId="3" borderId="13" xfId="0" applyFont="1" applyFill="1" applyBorder="1" applyAlignment="1" applyProtection="1">
      <alignment horizontal="right" vertical="center" wrapText="1"/>
    </xf>
    <xf numFmtId="0" fontId="7" fillId="3" borderId="33" xfId="0" applyFont="1" applyFill="1" applyBorder="1" applyAlignment="1" applyProtection="1">
      <alignment horizontal="right" vertical="center" wrapText="1"/>
    </xf>
    <xf numFmtId="0" fontId="16" fillId="0" borderId="35" xfId="0" applyFont="1" applyBorder="1" applyAlignment="1" applyProtection="1">
      <alignment horizontal="left" vertical="center"/>
      <protection locked="0"/>
    </xf>
    <xf numFmtId="0" fontId="16" fillId="0" borderId="33" xfId="0" applyFont="1" applyBorder="1" applyAlignment="1" applyProtection="1">
      <alignment horizontal="left" vertical="center"/>
      <protection locked="0"/>
    </xf>
    <xf numFmtId="0" fontId="7" fillId="3" borderId="15" xfId="0" applyFont="1" applyFill="1" applyBorder="1" applyAlignment="1" applyProtection="1">
      <alignment horizontal="center" vertical="center"/>
    </xf>
    <xf numFmtId="0" fontId="7" fillId="3" borderId="6" xfId="0" applyFont="1" applyFill="1" applyBorder="1" applyAlignment="1" applyProtection="1">
      <alignment horizontal="right" vertical="center"/>
    </xf>
    <xf numFmtId="0" fontId="7" fillId="3" borderId="1" xfId="0" applyFont="1" applyFill="1" applyBorder="1" applyAlignment="1" applyProtection="1">
      <alignment horizontal="right" vertical="center"/>
    </xf>
    <xf numFmtId="0" fontId="7" fillId="3" borderId="2" xfId="0" applyFont="1" applyFill="1" applyBorder="1" applyAlignment="1" applyProtection="1">
      <alignment horizontal="left" wrapText="1" indent="1"/>
    </xf>
    <xf numFmtId="0" fontId="16" fillId="0" borderId="3"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indent="1"/>
    </xf>
    <xf numFmtId="0" fontId="9" fillId="2" borderId="37"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29" fillId="2" borderId="32" xfId="0" applyFont="1" applyFill="1" applyBorder="1" applyAlignment="1" applyProtection="1">
      <alignment horizontal="center" vertical="center" wrapText="1"/>
    </xf>
    <xf numFmtId="0" fontId="29" fillId="2" borderId="26" xfId="0" applyFont="1" applyFill="1" applyBorder="1" applyAlignment="1" applyProtection="1">
      <alignment horizontal="center" vertical="center" wrapText="1"/>
    </xf>
    <xf numFmtId="0" fontId="29" fillId="2" borderId="28"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5" fillId="3" borderId="33" xfId="0" applyFont="1" applyFill="1" applyBorder="1" applyAlignment="1" applyProtection="1">
      <alignment horizontal="center" vertical="center" wrapText="1"/>
    </xf>
    <xf numFmtId="0" fontId="15" fillId="3" borderId="40" xfId="0" applyFont="1" applyFill="1" applyBorder="1" applyAlignment="1" applyProtection="1">
      <alignment horizontal="center" vertical="center" wrapText="1"/>
    </xf>
    <xf numFmtId="0" fontId="16" fillId="0" borderId="21"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7" fillId="3" borderId="3" xfId="0" applyFont="1" applyFill="1" applyBorder="1" applyAlignment="1" applyProtection="1">
      <alignment horizontal="right" vertical="center"/>
    </xf>
    <xf numFmtId="0" fontId="3" fillId="3" borderId="6" xfId="0" applyFont="1" applyFill="1" applyBorder="1" applyAlignment="1" applyProtection="1">
      <alignment horizontal="right" vertical="center"/>
    </xf>
    <xf numFmtId="0" fontId="7" fillId="3" borderId="17"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8" fillId="3" borderId="6" xfId="0" applyFont="1" applyFill="1" applyBorder="1" applyAlignment="1" applyProtection="1">
      <alignment horizontal="right" vertical="center"/>
    </xf>
    <xf numFmtId="0" fontId="8" fillId="3" borderId="1" xfId="0" applyFont="1" applyFill="1" applyBorder="1" applyAlignment="1" applyProtection="1">
      <alignment horizontal="right" vertical="center"/>
    </xf>
    <xf numFmtId="0" fontId="7" fillId="3" borderId="6" xfId="0" applyFont="1" applyFill="1" applyBorder="1" applyAlignment="1" applyProtection="1">
      <alignment horizontal="right" vertical="center" wrapText="1"/>
    </xf>
    <xf numFmtId="0" fontId="7" fillId="3" borderId="1" xfId="0" applyFont="1" applyFill="1" applyBorder="1" applyAlignment="1" applyProtection="1">
      <alignment horizontal="right" vertical="center" wrapText="1"/>
    </xf>
    <xf numFmtId="0" fontId="32" fillId="3" borderId="10" xfId="0" applyFont="1" applyFill="1" applyBorder="1" applyAlignment="1" applyProtection="1">
      <alignment horizontal="right" vertical="center"/>
    </xf>
    <xf numFmtId="0" fontId="32" fillId="3" borderId="18" xfId="0" applyFont="1" applyFill="1" applyBorder="1" applyAlignment="1" applyProtection="1">
      <alignment horizontal="right" vertical="center"/>
    </xf>
    <xf numFmtId="0" fontId="7" fillId="2" borderId="8" xfId="0" applyFont="1" applyFill="1" applyBorder="1" applyAlignment="1" applyProtection="1">
      <alignment horizontal="center" vertical="center"/>
    </xf>
    <xf numFmtId="0" fontId="32" fillId="3" borderId="13" xfId="0" applyFont="1" applyFill="1" applyBorder="1" applyAlignment="1" applyProtection="1">
      <alignment horizontal="right" vertical="center"/>
    </xf>
    <xf numFmtId="0" fontId="32" fillId="3" borderId="33" xfId="0" applyFont="1" applyFill="1" applyBorder="1" applyAlignment="1" applyProtection="1">
      <alignment horizontal="right" vertical="center"/>
    </xf>
    <xf numFmtId="0" fontId="32" fillId="3" borderId="15" xfId="0" applyFont="1" applyFill="1" applyBorder="1" applyAlignment="1" applyProtection="1">
      <alignment horizontal="right" vertical="center"/>
    </xf>
    <xf numFmtId="0" fontId="7" fillId="3" borderId="8" xfId="0" applyFont="1" applyFill="1" applyBorder="1" applyAlignment="1" applyProtection="1">
      <alignment horizontal="right" vertical="center"/>
    </xf>
    <xf numFmtId="0" fontId="9"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2" fillId="2" borderId="38" xfId="0" applyFont="1" applyFill="1" applyBorder="1" applyAlignment="1" applyProtection="1">
      <alignment horizontal="left" vertical="center"/>
    </xf>
    <xf numFmtId="0" fontId="15" fillId="3" borderId="33" xfId="0" applyFont="1" applyFill="1" applyBorder="1" applyAlignment="1" applyProtection="1">
      <alignment horizontal="left" vertical="center"/>
    </xf>
    <xf numFmtId="0" fontId="7" fillId="3" borderId="19" xfId="0" applyFont="1" applyFill="1" applyBorder="1" applyAlignment="1" applyProtection="1">
      <alignment horizontal="right" vertical="center"/>
    </xf>
    <xf numFmtId="14" fontId="16" fillId="0" borderId="2" xfId="0" applyNumberFormat="1" applyFont="1" applyFill="1" applyBorder="1" applyAlignment="1" applyProtection="1">
      <alignment horizontal="left" vertical="center"/>
      <protection locked="0"/>
    </xf>
    <xf numFmtId="14" fontId="16" fillId="0" borderId="22" xfId="0" applyNumberFormat="1" applyFont="1" applyFill="1" applyBorder="1" applyAlignment="1" applyProtection="1">
      <alignment horizontal="left" vertical="center"/>
      <protection locked="0"/>
    </xf>
    <xf numFmtId="0" fontId="40" fillId="3" borderId="33" xfId="0" applyFont="1" applyFill="1" applyBorder="1" applyAlignment="1" applyProtection="1">
      <alignment horizontal="right" vertical="center"/>
    </xf>
    <xf numFmtId="0" fontId="40" fillId="3" borderId="35"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 fillId="0" borderId="4" xfId="0" applyFont="1" applyBorder="1" applyAlignment="1" applyProtection="1">
      <alignment vertical="center"/>
    </xf>
    <xf numFmtId="0" fontId="9" fillId="0" borderId="4" xfId="0"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7" fillId="2" borderId="3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xf>
    <xf numFmtId="0" fontId="7" fillId="2" borderId="31" xfId="0" applyFont="1" applyFill="1" applyBorder="1" applyAlignment="1" applyProtection="1">
      <alignment horizontal="left" vertical="center" indent="1"/>
    </xf>
    <xf numFmtId="0" fontId="7" fillId="2" borderId="49" xfId="0" applyFont="1" applyFill="1" applyBorder="1" applyAlignment="1" applyProtection="1">
      <alignment horizontal="center" vertical="center" wrapText="1"/>
    </xf>
    <xf numFmtId="0" fontId="26" fillId="2" borderId="34" xfId="0" applyFont="1" applyFill="1" applyBorder="1" applyAlignment="1" applyProtection="1">
      <alignment horizontal="center" vertical="center"/>
    </xf>
    <xf numFmtId="0" fontId="26" fillId="2" borderId="31" xfId="0" applyFont="1" applyFill="1" applyBorder="1" applyAlignment="1" applyProtection="1">
      <alignment horizontal="left" vertical="center" indent="2"/>
    </xf>
    <xf numFmtId="0" fontId="26" fillId="2" borderId="49" xfId="0" applyFont="1" applyFill="1" applyBorder="1" applyAlignment="1" applyProtection="1">
      <alignment horizontal="center" vertical="center"/>
    </xf>
    <xf numFmtId="0" fontId="29" fillId="2" borderId="5"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29" fillId="2" borderId="24" xfId="0" applyFont="1" applyFill="1" applyBorder="1" applyAlignment="1" applyProtection="1">
      <alignment horizontal="left" vertical="center" indent="2"/>
    </xf>
    <xf numFmtId="10" fontId="23" fillId="0" borderId="2" xfId="0" applyNumberFormat="1" applyFont="1" applyFill="1" applyBorder="1" applyAlignment="1" applyProtection="1">
      <alignment horizontal="left" vertical="center"/>
    </xf>
    <xf numFmtId="0" fontId="13" fillId="2" borderId="2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left" vertical="top"/>
    </xf>
    <xf numFmtId="0" fontId="13" fillId="2" borderId="25" xfId="0" applyFont="1" applyFill="1" applyBorder="1" applyAlignment="1" applyProtection="1">
      <alignment horizontal="left" vertical="top"/>
    </xf>
    <xf numFmtId="0" fontId="7" fillId="2" borderId="8" xfId="0" applyFont="1" applyFill="1" applyBorder="1" applyAlignment="1" applyProtection="1">
      <alignment horizontal="left" indent="1"/>
    </xf>
    <xf numFmtId="0" fontId="26" fillId="2" borderId="26" xfId="0" applyFont="1" applyFill="1" applyBorder="1" applyAlignment="1" applyProtection="1">
      <alignment horizontal="left" indent="2"/>
    </xf>
    <xf numFmtId="0" fontId="29" fillId="2" borderId="25" xfId="0" applyFont="1" applyFill="1" applyBorder="1" applyAlignment="1" applyProtection="1">
      <alignment horizontal="left" indent="2"/>
    </xf>
    <xf numFmtId="0" fontId="7" fillId="3" borderId="17" xfId="0" applyFont="1" applyFill="1" applyBorder="1" applyAlignment="1" applyProtection="1">
      <alignment horizontal="left" indent="1"/>
    </xf>
    <xf numFmtId="0" fontId="7" fillId="3" borderId="21" xfId="0" applyFont="1" applyFill="1" applyBorder="1" applyAlignment="1" applyProtection="1">
      <alignment horizontal="center" vertical="center" wrapText="1"/>
    </xf>
    <xf numFmtId="0" fontId="7" fillId="3" borderId="3" xfId="0" applyFont="1" applyFill="1" applyBorder="1" applyAlignment="1" applyProtection="1">
      <alignment horizontal="left" vertical="center" wrapText="1"/>
    </xf>
    <xf numFmtId="0" fontId="16" fillId="0" borderId="21"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7" fillId="3" borderId="17" xfId="0" applyFont="1" applyFill="1" applyBorder="1" applyAlignment="1" applyProtection="1">
      <alignment horizontal="left" vertical="center" indent="1"/>
    </xf>
    <xf numFmtId="0" fontId="9" fillId="2" borderId="38" xfId="0" applyFont="1" applyFill="1" applyBorder="1" applyAlignment="1" applyProtection="1">
      <alignment horizontal="left" vertical="center"/>
    </xf>
    <xf numFmtId="0" fontId="7" fillId="2" borderId="19" xfId="0" applyFont="1" applyFill="1" applyBorder="1" applyAlignment="1" applyProtection="1">
      <alignment horizontal="right" vertical="center"/>
    </xf>
    <xf numFmtId="0" fontId="7" fillId="2" borderId="27"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13" fillId="2" borderId="21" xfId="0" applyFont="1" applyFill="1" applyBorder="1" applyAlignment="1" applyProtection="1">
      <alignment horizontal="right" vertical="center"/>
    </xf>
    <xf numFmtId="0" fontId="13" fillId="2" borderId="3" xfId="0" applyFont="1" applyFill="1" applyBorder="1" applyAlignment="1" applyProtection="1">
      <alignment horizontal="right" vertical="center"/>
    </xf>
    <xf numFmtId="0" fontId="8" fillId="3" borderId="17" xfId="0" applyFont="1" applyFill="1" applyBorder="1" applyAlignment="1" applyProtection="1">
      <alignment horizontal="right" vertical="center"/>
    </xf>
    <xf numFmtId="0" fontId="8" fillId="3" borderId="3"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0" fontId="3" fillId="3" borderId="17" xfId="0" applyFont="1" applyFill="1" applyBorder="1" applyAlignment="1" applyProtection="1">
      <alignment horizontal="right" vertical="center"/>
    </xf>
    <xf numFmtId="0" fontId="3" fillId="3" borderId="2" xfId="0" applyFont="1" applyFill="1" applyBorder="1" applyAlignment="1" applyProtection="1">
      <alignment horizontal="right" vertical="center"/>
    </xf>
    <xf numFmtId="0" fontId="3" fillId="3" borderId="22" xfId="0" applyFont="1" applyFill="1" applyBorder="1" applyAlignment="1" applyProtection="1">
      <alignment horizontal="right" vertical="center"/>
    </xf>
    <xf numFmtId="0" fontId="3" fillId="3" borderId="3" xfId="0" applyFont="1" applyFill="1" applyBorder="1" applyAlignment="1" applyProtection="1">
      <alignment horizontal="right" vertical="center"/>
    </xf>
    <xf numFmtId="0" fontId="8" fillId="3" borderId="1"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164" fontId="8" fillId="6" borderId="1" xfId="0" applyNumberFormat="1" applyFont="1" applyFill="1" applyBorder="1" applyAlignment="1" applyProtection="1">
      <alignment horizontal="center" vertical="center"/>
    </xf>
    <xf numFmtId="164" fontId="3" fillId="6" borderId="1" xfId="0" applyNumberFormat="1" applyFont="1" applyFill="1" applyBorder="1" applyAlignment="1" applyProtection="1">
      <alignment horizontal="center" vertical="center"/>
    </xf>
    <xf numFmtId="164" fontId="20" fillId="6" borderId="1" xfId="0" applyNumberFormat="1" applyFont="1" applyFill="1" applyBorder="1" applyAlignment="1" applyProtection="1">
      <alignment horizontal="center" vertical="center"/>
    </xf>
    <xf numFmtId="164" fontId="11" fillId="6" borderId="1" xfId="0" applyNumberFormat="1" applyFont="1" applyFill="1" applyBorder="1" applyAlignment="1" applyProtection="1">
      <alignment horizontal="center" vertical="center"/>
    </xf>
    <xf numFmtId="9" fontId="11" fillId="6" borderId="1" xfId="0" applyNumberFormat="1" applyFont="1" applyFill="1" applyBorder="1" applyAlignment="1" applyProtection="1">
      <alignment horizontal="center" vertical="center"/>
    </xf>
    <xf numFmtId="164" fontId="7" fillId="6" borderId="18" xfId="0" applyNumberFormat="1" applyFont="1" applyFill="1" applyBorder="1" applyAlignment="1" applyProtection="1">
      <alignment horizontal="center" vertical="center"/>
    </xf>
    <xf numFmtId="164" fontId="26" fillId="6" borderId="18" xfId="0" applyNumberFormat="1" applyFont="1" applyFill="1" applyBorder="1" applyAlignment="1" applyProtection="1">
      <alignment horizontal="center" vertical="center"/>
    </xf>
    <xf numFmtId="164" fontId="32" fillId="6" borderId="18" xfId="0" applyNumberFormat="1" applyFont="1" applyFill="1" applyBorder="1" applyAlignment="1" applyProtection="1">
      <alignment horizontal="center" vertical="center"/>
    </xf>
    <xf numFmtId="164" fontId="35" fillId="6" borderId="18" xfId="0" applyNumberFormat="1" applyFont="1" applyFill="1" applyBorder="1" applyAlignment="1" applyProtection="1">
      <alignment horizontal="center" vertical="center"/>
    </xf>
    <xf numFmtId="0" fontId="41" fillId="2" borderId="37" xfId="0" applyFont="1" applyFill="1" applyBorder="1" applyAlignment="1" applyProtection="1">
      <alignment vertical="center"/>
    </xf>
    <xf numFmtId="0" fontId="41" fillId="2" borderId="38" xfId="0" applyFont="1" applyFill="1" applyBorder="1" applyAlignment="1" applyProtection="1">
      <alignment vertical="center"/>
    </xf>
    <xf numFmtId="0" fontId="41" fillId="2" borderId="39" xfId="0" applyFont="1" applyFill="1" applyBorder="1" applyAlignment="1" applyProtection="1">
      <alignment vertical="center"/>
    </xf>
    <xf numFmtId="0" fontId="16" fillId="2" borderId="24" xfId="0" applyFont="1" applyFill="1" applyBorder="1" applyAlignment="1" applyProtection="1">
      <alignment wrapText="1"/>
    </xf>
    <xf numFmtId="0" fontId="16" fillId="2" borderId="32" xfId="0" applyFont="1" applyFill="1" applyBorder="1" applyAlignment="1" applyProtection="1">
      <alignment wrapText="1"/>
    </xf>
    <xf numFmtId="0" fontId="16" fillId="2" borderId="23" xfId="0" applyFont="1" applyFill="1" applyBorder="1" applyAlignment="1" applyProtection="1"/>
    <xf numFmtId="0" fontId="16" fillId="0" borderId="17" xfId="0" applyFont="1" applyFill="1" applyBorder="1" applyAlignment="1" applyProtection="1">
      <alignment vertical="center"/>
      <protection locked="0"/>
    </xf>
    <xf numFmtId="0" fontId="8" fillId="3" borderId="17" xfId="0" applyFont="1" applyFill="1" applyBorder="1" applyAlignment="1" applyProtection="1">
      <alignment wrapText="1"/>
    </xf>
    <xf numFmtId="0" fontId="16" fillId="0" borderId="13" xfId="0" applyFont="1" applyFill="1" applyBorder="1" applyAlignment="1" applyProtection="1">
      <alignment vertical="center"/>
      <protection locked="0"/>
    </xf>
    <xf numFmtId="0" fontId="16" fillId="0" borderId="35" xfId="0" applyFont="1" applyFill="1" applyBorder="1" applyAlignment="1" applyProtection="1">
      <alignment vertical="center"/>
      <protection locked="0"/>
    </xf>
    <xf numFmtId="164" fontId="31" fillId="0" borderId="2"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33" xfId="0" applyNumberFormat="1" applyFont="1" applyFill="1" applyBorder="1" applyAlignment="1" applyProtection="1">
      <alignment vertical="center" wrapText="1"/>
      <protection locked="0"/>
    </xf>
    <xf numFmtId="164" fontId="31" fillId="0" borderId="40" xfId="0" applyNumberFormat="1" applyFont="1" applyFill="1" applyBorder="1" applyAlignment="1" applyProtection="1">
      <alignment vertical="center" wrapText="1"/>
      <protection locked="0"/>
    </xf>
    <xf numFmtId="0" fontId="8" fillId="3" borderId="21" xfId="0" applyFont="1" applyFill="1" applyBorder="1" applyAlignment="1" applyProtection="1">
      <alignment horizontal="center" wrapText="1"/>
    </xf>
    <xf numFmtId="0" fontId="8" fillId="3" borderId="2" xfId="0" applyFont="1" applyFill="1" applyBorder="1" applyAlignment="1" applyProtection="1"/>
    <xf numFmtId="0" fontId="8" fillId="3" borderId="22" xfId="0" applyFont="1" applyFill="1" applyBorder="1" applyAlignment="1" applyProtection="1"/>
    <xf numFmtId="0" fontId="9" fillId="2" borderId="11" xfId="0" applyFont="1" applyFill="1" applyBorder="1" applyAlignment="1" applyProtection="1">
      <alignment vertical="center"/>
    </xf>
    <xf numFmtId="0" fontId="9" fillId="2" borderId="12" xfId="0" applyFont="1" applyFill="1" applyBorder="1" applyAlignment="1" applyProtection="1">
      <alignment vertical="center"/>
    </xf>
    <xf numFmtId="0" fontId="9" fillId="2" borderId="44" xfId="0" applyFont="1" applyFill="1" applyBorder="1" applyAlignment="1" applyProtection="1">
      <alignment horizontal="right" vertical="center"/>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top" wrapText="1"/>
    </xf>
    <xf numFmtId="0" fontId="28" fillId="0" borderId="0" xfId="0" applyFont="1" applyFill="1" applyBorder="1" applyAlignment="1" applyProtection="1">
      <alignment horizontal="center" wrapText="1"/>
    </xf>
    <xf numFmtId="164" fontId="34" fillId="6" borderId="35" xfId="0" applyNumberFormat="1" applyFont="1" applyFill="1" applyBorder="1" applyAlignment="1" applyProtection="1">
      <alignment horizontal="right" vertical="center"/>
    </xf>
    <xf numFmtId="42" fontId="3" fillId="8" borderId="21" xfId="0" applyNumberFormat="1" applyFont="1" applyFill="1" applyBorder="1" applyAlignment="1" applyProtection="1">
      <alignment vertical="center"/>
    </xf>
    <xf numFmtId="42" fontId="3" fillId="8" borderId="2" xfId="0" applyNumberFormat="1" applyFont="1" applyFill="1" applyBorder="1" applyAlignment="1" applyProtection="1">
      <alignment horizontal="center" vertical="center"/>
    </xf>
    <xf numFmtId="42" fontId="3" fillId="8" borderId="21" xfId="0" applyNumberFormat="1" applyFont="1" applyFill="1" applyBorder="1" applyAlignment="1" applyProtection="1">
      <alignment horizontal="center" vertical="center"/>
    </xf>
    <xf numFmtId="164" fontId="16" fillId="8" borderId="1" xfId="0" applyNumberFormat="1" applyFont="1" applyFill="1" applyBorder="1" applyAlignment="1" applyProtection="1">
      <alignment horizontal="center" vertical="center"/>
    </xf>
    <xf numFmtId="164" fontId="7" fillId="8" borderId="18" xfId="0" applyNumberFormat="1" applyFont="1" applyFill="1" applyBorder="1" applyAlignment="1" applyProtection="1">
      <alignment horizontal="center" vertical="center"/>
    </xf>
    <xf numFmtId="164" fontId="23" fillId="8" borderId="1" xfId="0" applyNumberFormat="1" applyFont="1" applyFill="1" applyBorder="1" applyAlignment="1" applyProtection="1">
      <alignment horizontal="center" vertical="center"/>
    </xf>
    <xf numFmtId="164" fontId="26" fillId="8" borderId="18" xfId="0" applyNumberFormat="1" applyFont="1" applyFill="1" applyBorder="1" applyAlignment="1" applyProtection="1">
      <alignment horizontal="center" vertical="center"/>
    </xf>
    <xf numFmtId="0" fontId="2" fillId="8" borderId="1" xfId="0" applyFont="1" applyFill="1" applyBorder="1" applyAlignment="1" applyProtection="1">
      <alignment vertical="center"/>
      <protection locked="0"/>
    </xf>
    <xf numFmtId="164" fontId="3" fillId="8" borderId="1" xfId="0" applyNumberFormat="1" applyFont="1" applyFill="1" applyBorder="1" applyAlignment="1" applyProtection="1">
      <alignment horizontal="center" vertical="center"/>
    </xf>
    <xf numFmtId="0" fontId="2" fillId="8" borderId="1" xfId="0" applyFont="1" applyFill="1" applyBorder="1" applyAlignment="1" applyProtection="1">
      <alignment vertical="center"/>
    </xf>
    <xf numFmtId="164" fontId="11" fillId="8" borderId="21" xfId="0" applyNumberFormat="1" applyFont="1" applyFill="1" applyBorder="1" applyAlignment="1" applyProtection="1">
      <alignment horizontal="center" vertical="center"/>
    </xf>
    <xf numFmtId="10" fontId="23" fillId="8" borderId="2" xfId="0" applyNumberFormat="1" applyFont="1" applyFill="1" applyBorder="1" applyAlignment="1" applyProtection="1">
      <alignment horizontal="left" vertical="center"/>
    </xf>
    <xf numFmtId="0" fontId="36" fillId="8" borderId="2" xfId="0" applyFont="1" applyFill="1" applyBorder="1" applyAlignment="1" applyProtection="1">
      <alignment vertical="center"/>
      <protection locked="0"/>
    </xf>
    <xf numFmtId="164" fontId="49" fillId="8" borderId="7" xfId="0" applyNumberFormat="1" applyFont="1" applyFill="1" applyBorder="1" applyAlignment="1" applyProtection="1">
      <alignment horizontal="center" vertical="center"/>
    </xf>
    <xf numFmtId="164" fontId="33" fillId="8" borderId="1" xfId="0" applyNumberFormat="1" applyFont="1" applyFill="1" applyBorder="1" applyAlignment="1" applyProtection="1">
      <alignment horizontal="center" vertical="center"/>
    </xf>
    <xf numFmtId="164" fontId="16" fillId="8" borderId="21" xfId="0" applyNumberFormat="1" applyFont="1" applyFill="1" applyBorder="1" applyAlignment="1" applyProtection="1">
      <alignment horizontal="center" vertical="center"/>
    </xf>
    <xf numFmtId="9" fontId="23" fillId="8" borderId="1" xfId="0" applyNumberFormat="1" applyFont="1" applyFill="1" applyBorder="1" applyAlignment="1" applyProtection="1">
      <alignment vertical="center"/>
    </xf>
    <xf numFmtId="5" fontId="30" fillId="8" borderId="7" xfId="2" applyNumberFormat="1" applyFont="1" applyFill="1" applyBorder="1" applyAlignment="1" applyProtection="1">
      <alignment horizontal="center" vertical="center"/>
    </xf>
    <xf numFmtId="9" fontId="16" fillId="8" borderId="1" xfId="0" applyNumberFormat="1" applyFont="1" applyFill="1" applyBorder="1" applyAlignment="1" applyProtection="1">
      <alignment vertical="center"/>
    </xf>
    <xf numFmtId="164" fontId="16" fillId="8" borderId="8" xfId="0" applyNumberFormat="1" applyFont="1" applyFill="1" applyBorder="1" applyAlignment="1" applyProtection="1">
      <alignment horizontal="center" vertical="center"/>
    </xf>
    <xf numFmtId="164" fontId="51" fillId="6" borderId="15" xfId="0" applyNumberFormat="1" applyFont="1" applyFill="1" applyBorder="1" applyAlignment="1" applyProtection="1">
      <alignment horizontal="right" vertical="center"/>
    </xf>
    <xf numFmtId="42" fontId="50" fillId="0" borderId="1" xfId="0" applyNumberFormat="1" applyFont="1" applyFill="1" applyBorder="1" applyAlignment="1" applyProtection="1">
      <alignment horizontal="center" vertical="center"/>
      <protection locked="0"/>
    </xf>
    <xf numFmtId="42" fontId="50" fillId="0" borderId="21" xfId="0" applyNumberFormat="1" applyFont="1" applyFill="1" applyBorder="1" applyAlignment="1" applyProtection="1">
      <alignment horizontal="center" vertical="center"/>
      <protection locked="0"/>
    </xf>
    <xf numFmtId="42" fontId="50" fillId="0" borderId="3" xfId="0" applyNumberFormat="1" applyFont="1" applyFill="1" applyBorder="1" applyAlignment="1" applyProtection="1">
      <alignment horizontal="center" vertical="center"/>
      <protection locked="0"/>
    </xf>
    <xf numFmtId="164" fontId="52" fillId="6" borderId="15" xfId="0" applyNumberFormat="1" applyFont="1" applyFill="1" applyBorder="1" applyAlignment="1" applyProtection="1">
      <alignment horizontal="right" vertical="center"/>
    </xf>
    <xf numFmtId="42" fontId="52" fillId="6" borderId="18" xfId="0" applyNumberFormat="1" applyFont="1" applyFill="1" applyBorder="1" applyAlignment="1" applyProtection="1">
      <alignment horizontal="right" vertical="center"/>
    </xf>
  </cellXfs>
  <cellStyles count="5">
    <cellStyle name="Currency" xfId="2" builtinId="4"/>
    <cellStyle name="Currency 2" xfId="4" xr:uid="{00000000-0005-0000-0000-000001000000}"/>
    <cellStyle name="Normal" xfId="0" builtinId="0"/>
    <cellStyle name="Normal 2" xfId="3" xr:uid="{00000000-0005-0000-0000-000003000000}"/>
    <cellStyle name="Percent" xfId="1" builtinId="5"/>
  </cellStyles>
  <dxfs count="9">
    <dxf>
      <font>
        <color rgb="FFFF0000"/>
      </font>
    </dxf>
    <dxf>
      <font>
        <color auto="1"/>
      </font>
    </dxf>
    <dxf>
      <font>
        <color theme="1" tint="4.9989318521683403E-2"/>
      </font>
    </dxf>
    <dxf>
      <font>
        <color rgb="FFFF0000"/>
      </font>
    </dxf>
    <dxf>
      <font>
        <color auto="1"/>
      </font>
    </dxf>
    <dxf>
      <font>
        <color theme="1" tint="4.9989318521683403E-2"/>
      </font>
    </dxf>
    <dxf>
      <font>
        <color rgb="FFFF0000"/>
      </font>
    </dxf>
    <dxf>
      <font>
        <color auto="1"/>
      </font>
    </dxf>
    <dxf>
      <font>
        <color theme="1" tint="4.9989318521683403E-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05408"/>
      <color rgb="FF8C4306"/>
      <color rgb="FFFFFFCC"/>
      <color rgb="FF004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48"/>
  <sheetViews>
    <sheetView zoomScale="90" zoomScaleNormal="90" workbookViewId="0">
      <selection activeCell="A46" sqref="A46"/>
    </sheetView>
  </sheetViews>
  <sheetFormatPr defaultColWidth="8.85546875" defaultRowHeight="12.75" x14ac:dyDescent="0.2"/>
  <cols>
    <col min="1" max="1" width="145.5703125" style="1" customWidth="1"/>
    <col min="2" max="16384" width="8.85546875" style="1"/>
  </cols>
  <sheetData>
    <row r="1" spans="1:1" ht="55.9" customHeight="1" thickBot="1" x14ac:dyDescent="0.25">
      <c r="A1" s="91" t="s">
        <v>201</v>
      </c>
    </row>
    <row r="2" spans="1:1" ht="63" customHeight="1" thickBot="1" x14ac:dyDescent="0.25">
      <c r="A2" s="92" t="s">
        <v>60</v>
      </c>
    </row>
    <row r="3" spans="1:1" ht="25.15" customHeight="1" thickBot="1" x14ac:dyDescent="0.25">
      <c r="A3" s="91" t="s">
        <v>53</v>
      </c>
    </row>
    <row r="4" spans="1:1" ht="87.75" customHeight="1" thickBot="1" x14ac:dyDescent="0.25">
      <c r="A4" s="93" t="s">
        <v>61</v>
      </c>
    </row>
    <row r="5" spans="1:1" ht="25.15" customHeight="1" thickBot="1" x14ac:dyDescent="0.25">
      <c r="A5" s="94" t="s">
        <v>40</v>
      </c>
    </row>
    <row r="6" spans="1:1" ht="21" customHeight="1" x14ac:dyDescent="0.25">
      <c r="A6" s="95" t="s">
        <v>48</v>
      </c>
    </row>
    <row r="7" spans="1:1" ht="25.15" customHeight="1" x14ac:dyDescent="0.2">
      <c r="A7" s="96" t="s">
        <v>202</v>
      </c>
    </row>
    <row r="8" spans="1:1" ht="25.15" customHeight="1" x14ac:dyDescent="0.2">
      <c r="A8" s="96" t="s">
        <v>203</v>
      </c>
    </row>
    <row r="9" spans="1:1" ht="25.15" customHeight="1" x14ac:dyDescent="0.2">
      <c r="A9" s="96" t="s">
        <v>204</v>
      </c>
    </row>
    <row r="10" spans="1:1" ht="25.15" customHeight="1" x14ac:dyDescent="0.2">
      <c r="A10" s="96" t="s">
        <v>205</v>
      </c>
    </row>
    <row r="11" spans="1:1" ht="25.15" customHeight="1" x14ac:dyDescent="0.2">
      <c r="A11" s="97" t="s">
        <v>206</v>
      </c>
    </row>
    <row r="12" spans="1:1" ht="52.5" customHeight="1" x14ac:dyDescent="0.2">
      <c r="A12" s="98" t="s">
        <v>207</v>
      </c>
    </row>
    <row r="13" spans="1:1" ht="54" customHeight="1" x14ac:dyDescent="0.2">
      <c r="A13" s="99" t="s">
        <v>42</v>
      </c>
    </row>
    <row r="14" spans="1:1" ht="22.5" customHeight="1" x14ac:dyDescent="0.25">
      <c r="A14" s="100" t="s">
        <v>66</v>
      </c>
    </row>
    <row r="15" spans="1:1" s="7" customFormat="1" ht="18" customHeight="1" x14ac:dyDescent="0.25">
      <c r="A15" s="100" t="s">
        <v>62</v>
      </c>
    </row>
    <row r="16" spans="1:1" ht="15.75" x14ac:dyDescent="0.2">
      <c r="A16" s="89" t="s">
        <v>208</v>
      </c>
    </row>
    <row r="17" spans="1:1" ht="15.75" x14ac:dyDescent="0.2">
      <c r="A17" s="101" t="s">
        <v>209</v>
      </c>
    </row>
    <row r="18" spans="1:1" ht="34.5" customHeight="1" x14ac:dyDescent="0.25">
      <c r="A18" s="100" t="s">
        <v>54</v>
      </c>
    </row>
    <row r="19" spans="1:1" ht="22.5" customHeight="1" x14ac:dyDescent="0.25">
      <c r="A19" s="100" t="s">
        <v>43</v>
      </c>
    </row>
    <row r="20" spans="1:1" ht="15.75" x14ac:dyDescent="0.2">
      <c r="A20" s="89" t="s">
        <v>210</v>
      </c>
    </row>
    <row r="21" spans="1:1" ht="15.75" x14ac:dyDescent="0.2">
      <c r="A21" s="101" t="s">
        <v>209</v>
      </c>
    </row>
    <row r="22" spans="1:1" ht="22.5" customHeight="1" x14ac:dyDescent="0.2">
      <c r="A22" s="102" t="s">
        <v>41</v>
      </c>
    </row>
    <row r="23" spans="1:1" ht="35.25" customHeight="1" x14ac:dyDescent="0.2">
      <c r="A23" s="89" t="s">
        <v>211</v>
      </c>
    </row>
    <row r="24" spans="1:1" ht="35.25" customHeight="1" x14ac:dyDescent="0.2">
      <c r="A24" s="89" t="s">
        <v>212</v>
      </c>
    </row>
    <row r="25" spans="1:1" ht="35.25" customHeight="1" thickBot="1" x14ac:dyDescent="0.25">
      <c r="A25" s="90" t="s">
        <v>213</v>
      </c>
    </row>
    <row r="26" spans="1:1" ht="25.15" customHeight="1" thickBot="1" x14ac:dyDescent="0.25">
      <c r="A26" s="103" t="s">
        <v>47</v>
      </c>
    </row>
    <row r="27" spans="1:1" ht="33.75" customHeight="1" x14ac:dyDescent="0.2">
      <c r="A27" s="104" t="s">
        <v>214</v>
      </c>
    </row>
    <row r="28" spans="1:1" ht="33.75" customHeight="1" x14ac:dyDescent="0.2">
      <c r="A28" s="105" t="s">
        <v>215</v>
      </c>
    </row>
    <row r="29" spans="1:1" ht="43.5" customHeight="1" x14ac:dyDescent="0.2">
      <c r="A29" s="111" t="s">
        <v>216</v>
      </c>
    </row>
    <row r="30" spans="1:1" ht="24" customHeight="1" x14ac:dyDescent="0.2">
      <c r="A30" s="112" t="s">
        <v>217</v>
      </c>
    </row>
    <row r="31" spans="1:1" ht="24" customHeight="1" x14ac:dyDescent="0.2">
      <c r="A31" s="112" t="s">
        <v>218</v>
      </c>
    </row>
    <row r="32" spans="1:1" ht="24" customHeight="1" x14ac:dyDescent="0.2">
      <c r="A32" s="112" t="s">
        <v>219</v>
      </c>
    </row>
    <row r="33" spans="1:1" ht="33.75" customHeight="1" x14ac:dyDescent="0.2">
      <c r="A33" s="111" t="s">
        <v>220</v>
      </c>
    </row>
    <row r="34" spans="1:1" ht="24" customHeight="1" thickBot="1" x14ac:dyDescent="0.25">
      <c r="A34" s="106" t="s">
        <v>221</v>
      </c>
    </row>
    <row r="35" spans="1:1" ht="25.15" customHeight="1" x14ac:dyDescent="0.2">
      <c r="A35" s="107" t="s">
        <v>63</v>
      </c>
    </row>
    <row r="36" spans="1:1" ht="16.5" customHeight="1" thickBot="1" x14ac:dyDescent="0.25">
      <c r="A36" s="108" t="s">
        <v>64</v>
      </c>
    </row>
    <row r="37" spans="1:1" ht="25.15" customHeight="1" x14ac:dyDescent="0.2">
      <c r="A37" s="107" t="s">
        <v>65</v>
      </c>
    </row>
    <row r="38" spans="1:1" ht="75" customHeight="1" thickBot="1" x14ac:dyDescent="0.25">
      <c r="A38" s="108" t="s">
        <v>55</v>
      </c>
    </row>
    <row r="39" spans="1:1" ht="22.5" customHeight="1" x14ac:dyDescent="0.2">
      <c r="A39" s="107" t="s">
        <v>50</v>
      </c>
    </row>
    <row r="40" spans="1:1" ht="28.5" customHeight="1" x14ac:dyDescent="0.25">
      <c r="A40" s="109" t="s">
        <v>68</v>
      </c>
    </row>
    <row r="41" spans="1:1" ht="64.5" customHeight="1" x14ac:dyDescent="0.2">
      <c r="A41" s="110" t="s">
        <v>67</v>
      </c>
    </row>
    <row r="42" spans="1:1" ht="15.75" customHeight="1" x14ac:dyDescent="0.2">
      <c r="A42" s="116" t="s">
        <v>222</v>
      </c>
    </row>
    <row r="43" spans="1:1" ht="15.75" customHeight="1" x14ac:dyDescent="0.2">
      <c r="A43" s="4"/>
    </row>
    <row r="44" spans="1:1" ht="15.75" customHeight="1" x14ac:dyDescent="0.2">
      <c r="A44" s="4"/>
    </row>
    <row r="45" spans="1:1" ht="15.75" customHeight="1" x14ac:dyDescent="0.2">
      <c r="A45" s="4"/>
    </row>
    <row r="46" spans="1:1" x14ac:dyDescent="0.2">
      <c r="A46" s="4"/>
    </row>
    <row r="47" spans="1:1" x14ac:dyDescent="0.2">
      <c r="A47" s="4"/>
    </row>
    <row r="48" spans="1:1" x14ac:dyDescent="0.2">
      <c r="A48" s="4"/>
    </row>
  </sheetData>
  <sheetProtection formatCells="0" formatColumns="0" formatRows="0" insertColumns="0" insertRows="0" insertHyperlinks="0" deleteColumns="0" deleteRows="0" sort="0" autoFilter="0" pivotTables="0"/>
  <printOptions horizontalCentered="1"/>
  <pageMargins left="0.25" right="0.25" top="0.25" bottom="0.25" header="0.3" footer="0.3"/>
  <pageSetup paperSize="5"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pageSetUpPr fitToPage="1"/>
  </sheetPr>
  <dimension ref="B1:V101"/>
  <sheetViews>
    <sheetView showZeros="0" tabSelected="1" topLeftCell="A46" zoomScale="70" zoomScaleNormal="70" workbookViewId="0">
      <selection activeCell="G71" sqref="G71"/>
    </sheetView>
  </sheetViews>
  <sheetFormatPr defaultColWidth="8.85546875" defaultRowHeight="12.75" x14ac:dyDescent="0.2"/>
  <cols>
    <col min="1" max="1" width="8.85546875" style="14"/>
    <col min="2" max="2" width="10.140625" style="77" customWidth="1"/>
    <col min="3" max="3" width="9.42578125" style="77" customWidth="1"/>
    <col min="4" max="4" width="36" style="14" customWidth="1"/>
    <col min="5" max="5" width="11.28515625" style="45" customWidth="1"/>
    <col min="6" max="6" width="8" style="14" customWidth="1"/>
    <col min="7" max="7" width="14.85546875" style="14" customWidth="1"/>
    <col min="8" max="8" width="16.42578125" style="14" customWidth="1"/>
    <col min="9" max="9" width="8.140625" style="14" customWidth="1"/>
    <col min="10" max="10" width="16.42578125" style="14" customWidth="1"/>
    <col min="11" max="11" width="8.140625" style="14" customWidth="1"/>
    <col min="12" max="12" width="16.42578125" style="14" customWidth="1"/>
    <col min="13" max="13" width="1.85546875" style="14" customWidth="1"/>
    <col min="14" max="14" width="10.42578125" style="14" customWidth="1"/>
    <col min="15" max="15" width="15.7109375" style="14" customWidth="1"/>
    <col min="16" max="16" width="1.85546875" style="14" customWidth="1"/>
    <col min="17" max="17" width="36.7109375" style="14" customWidth="1"/>
    <col min="18" max="18" width="8.85546875" style="14"/>
    <col min="19" max="19" width="39.42578125" style="14" customWidth="1"/>
    <col min="20" max="16384" width="8.85546875" style="14"/>
  </cols>
  <sheetData>
    <row r="1" spans="2:22" ht="30.75" x14ac:dyDescent="0.2">
      <c r="B1" s="137"/>
      <c r="C1" s="138"/>
      <c r="D1" s="162" t="s">
        <v>200</v>
      </c>
      <c r="E1" s="138"/>
      <c r="F1" s="138"/>
      <c r="G1" s="138"/>
      <c r="H1" s="138"/>
      <c r="I1" s="138"/>
      <c r="J1" s="138"/>
      <c r="K1" s="138"/>
      <c r="L1" s="138"/>
      <c r="M1" s="138"/>
      <c r="N1" s="138"/>
      <c r="O1" s="139"/>
      <c r="T1" s="77"/>
    </row>
    <row r="2" spans="2:22" ht="20.25" customHeight="1" thickBot="1" x14ac:dyDescent="0.25">
      <c r="B2" s="163"/>
      <c r="C2" s="163" t="s">
        <v>37</v>
      </c>
      <c r="D2" s="163"/>
      <c r="E2" s="140"/>
      <c r="F2" s="140"/>
      <c r="G2" s="140"/>
      <c r="H2" s="140"/>
      <c r="I2" s="140"/>
      <c r="J2" s="140"/>
      <c r="K2" s="140"/>
      <c r="L2" s="140"/>
      <c r="M2" s="140"/>
      <c r="N2" s="140"/>
      <c r="O2" s="141"/>
    </row>
    <row r="3" spans="2:22" ht="5.25" customHeight="1" x14ac:dyDescent="0.2">
      <c r="B3" s="86"/>
      <c r="C3" s="87"/>
      <c r="D3" s="87"/>
      <c r="E3" s="87"/>
      <c r="F3" s="87"/>
      <c r="G3" s="87"/>
      <c r="H3" s="87"/>
      <c r="I3" s="87"/>
      <c r="J3" s="87"/>
      <c r="K3" s="87"/>
      <c r="L3" s="87"/>
      <c r="M3" s="87"/>
      <c r="N3" s="87"/>
      <c r="O3" s="88"/>
    </row>
    <row r="4" spans="2:22" ht="25.5" customHeight="1" x14ac:dyDescent="0.2">
      <c r="B4" s="160"/>
      <c r="C4" s="159"/>
      <c r="D4" s="159"/>
      <c r="E4" s="159"/>
      <c r="F4" s="159"/>
      <c r="G4" s="159"/>
      <c r="H4" s="169" t="s">
        <v>24</v>
      </c>
      <c r="I4" s="159"/>
      <c r="J4" s="159"/>
      <c r="K4" s="159"/>
      <c r="L4" s="159"/>
      <c r="M4" s="159"/>
      <c r="N4" s="159"/>
      <c r="O4" s="161"/>
    </row>
    <row r="5" spans="2:22" ht="18.75" x14ac:dyDescent="0.2">
      <c r="B5" s="164"/>
      <c r="C5" s="164" t="s">
        <v>7</v>
      </c>
      <c r="D5" s="142"/>
      <c r="E5" s="119"/>
      <c r="F5" s="119"/>
      <c r="G5" s="119"/>
      <c r="H5" s="119"/>
      <c r="I5" s="119"/>
      <c r="J5" s="119"/>
      <c r="K5" s="143"/>
      <c r="L5" s="158" t="s">
        <v>4</v>
      </c>
      <c r="M5" s="142"/>
      <c r="N5" s="165"/>
      <c r="O5" s="166"/>
    </row>
    <row r="6" spans="2:22" ht="18.75" x14ac:dyDescent="0.2">
      <c r="B6" s="117"/>
      <c r="C6" s="118"/>
      <c r="D6" s="144" t="s">
        <v>9</v>
      </c>
      <c r="E6" s="119"/>
      <c r="F6" s="119"/>
      <c r="G6" s="119"/>
      <c r="H6" s="119"/>
      <c r="I6" s="119"/>
      <c r="J6" s="119"/>
      <c r="K6" s="119"/>
      <c r="L6" s="119"/>
      <c r="M6" s="119"/>
      <c r="N6" s="119"/>
      <c r="O6" s="120"/>
    </row>
    <row r="7" spans="2:22" ht="18.75" x14ac:dyDescent="0.2">
      <c r="B7" s="117"/>
      <c r="C7" s="118"/>
      <c r="D7" s="144" t="s">
        <v>10</v>
      </c>
      <c r="E7" s="119"/>
      <c r="F7" s="119"/>
      <c r="G7" s="119"/>
      <c r="H7" s="119"/>
      <c r="I7" s="119"/>
      <c r="J7" s="119"/>
      <c r="K7" s="119"/>
      <c r="L7" s="119"/>
      <c r="M7" s="119"/>
      <c r="N7" s="119"/>
      <c r="O7" s="120"/>
    </row>
    <row r="8" spans="2:22" ht="18.75" customHeight="1" thickBot="1" x14ac:dyDescent="0.25">
      <c r="B8" s="121"/>
      <c r="C8" s="122"/>
      <c r="D8" s="167"/>
      <c r="E8" s="122"/>
      <c r="F8" s="122"/>
      <c r="G8" s="122"/>
      <c r="H8" s="122"/>
      <c r="I8" s="167" t="s">
        <v>49</v>
      </c>
      <c r="J8" s="123"/>
      <c r="K8" s="124"/>
      <c r="L8" s="124"/>
      <c r="M8" s="168" t="s">
        <v>51</v>
      </c>
      <c r="N8" s="125"/>
      <c r="O8" s="10"/>
      <c r="Q8" s="46"/>
      <c r="R8" s="46"/>
      <c r="S8" s="46"/>
      <c r="T8" s="46"/>
      <c r="U8" s="46"/>
      <c r="V8" s="46"/>
    </row>
    <row r="9" spans="2:22" ht="6" customHeight="1" thickBot="1" x14ac:dyDescent="0.25">
      <c r="B9" s="86"/>
      <c r="C9" s="87"/>
      <c r="D9" s="87"/>
      <c r="E9" s="87"/>
      <c r="F9" s="87"/>
      <c r="G9" s="87"/>
      <c r="H9" s="87"/>
      <c r="I9" s="87"/>
      <c r="J9" s="87"/>
      <c r="K9" s="87"/>
      <c r="L9" s="87"/>
      <c r="M9" s="87"/>
      <c r="N9" s="87"/>
      <c r="O9" s="88"/>
      <c r="P9" s="171"/>
      <c r="Q9" s="46"/>
      <c r="R9" s="46"/>
      <c r="S9" s="46"/>
      <c r="T9" s="46"/>
      <c r="U9" s="46"/>
      <c r="V9" s="46"/>
    </row>
    <row r="10" spans="2:22" ht="25.5" x14ac:dyDescent="0.2">
      <c r="B10" s="131"/>
      <c r="C10" s="132"/>
      <c r="D10" s="132"/>
      <c r="E10" s="132"/>
      <c r="F10" s="132"/>
      <c r="G10" s="132"/>
      <c r="H10" s="132" t="s">
        <v>26</v>
      </c>
      <c r="I10" s="132"/>
      <c r="J10" s="132"/>
      <c r="K10" s="132"/>
      <c r="L10" s="132"/>
      <c r="M10" s="132"/>
      <c r="N10" s="132"/>
      <c r="O10" s="133"/>
      <c r="P10" s="172"/>
      <c r="Q10" s="170"/>
      <c r="R10" s="170"/>
      <c r="S10" s="170"/>
      <c r="T10" s="170"/>
      <c r="U10" s="170"/>
      <c r="V10" s="46"/>
    </row>
    <row r="11" spans="2:22" ht="22.5" customHeight="1" x14ac:dyDescent="0.3">
      <c r="B11" s="175"/>
      <c r="C11" s="173"/>
      <c r="D11" s="191"/>
      <c r="E11" s="173"/>
      <c r="F11" s="173"/>
      <c r="G11" s="173"/>
      <c r="H11" s="173"/>
      <c r="I11" s="187"/>
      <c r="J11" s="173"/>
      <c r="K11" s="174" t="s">
        <v>8</v>
      </c>
      <c r="L11" s="173"/>
      <c r="M11" s="173"/>
      <c r="N11" s="173"/>
      <c r="O11" s="183"/>
    </row>
    <row r="12" spans="2:22" ht="27" customHeight="1" x14ac:dyDescent="0.2">
      <c r="B12" s="175"/>
      <c r="C12" s="173"/>
      <c r="D12" s="192" t="s">
        <v>27</v>
      </c>
      <c r="E12" s="173"/>
      <c r="F12" s="173"/>
      <c r="G12" s="173"/>
      <c r="H12" s="173"/>
      <c r="I12" s="178" t="s">
        <v>225</v>
      </c>
      <c r="J12" s="179"/>
      <c r="K12" s="181" t="s">
        <v>227</v>
      </c>
      <c r="L12" s="182"/>
      <c r="M12" s="184"/>
      <c r="N12" s="185" t="s">
        <v>228</v>
      </c>
      <c r="O12" s="134"/>
    </row>
    <row r="13" spans="2:22" ht="13.5" customHeight="1" x14ac:dyDescent="0.3">
      <c r="B13" s="188"/>
      <c r="C13" s="189"/>
      <c r="D13" s="193"/>
      <c r="E13" s="189"/>
      <c r="F13" s="189"/>
      <c r="G13" s="189"/>
      <c r="H13" s="190"/>
      <c r="I13" s="194" t="s">
        <v>226</v>
      </c>
      <c r="J13" s="176"/>
      <c r="K13" s="195" t="s">
        <v>226</v>
      </c>
      <c r="L13" s="180"/>
      <c r="M13" s="135"/>
      <c r="N13" s="196" t="s">
        <v>229</v>
      </c>
      <c r="O13" s="136"/>
    </row>
    <row r="14" spans="2:22" ht="39" customHeight="1" x14ac:dyDescent="0.2">
      <c r="B14" s="15" t="s">
        <v>3</v>
      </c>
      <c r="C14" s="198"/>
      <c r="D14" s="199" t="s">
        <v>20</v>
      </c>
      <c r="E14" s="16" t="s">
        <v>0</v>
      </c>
      <c r="F14" s="17" t="s">
        <v>1</v>
      </c>
      <c r="G14" s="16" t="s">
        <v>2</v>
      </c>
      <c r="H14" s="18" t="s">
        <v>14</v>
      </c>
      <c r="I14" s="17" t="s">
        <v>5</v>
      </c>
      <c r="J14" s="19" t="s">
        <v>6</v>
      </c>
      <c r="K14" s="20" t="s">
        <v>5</v>
      </c>
      <c r="L14" s="21" t="s">
        <v>6</v>
      </c>
      <c r="M14" s="22"/>
      <c r="N14" s="23" t="s">
        <v>5</v>
      </c>
      <c r="O14" s="24" t="s">
        <v>6</v>
      </c>
      <c r="Q14" s="35"/>
    </row>
    <row r="15" spans="2:22" ht="24" customHeight="1" x14ac:dyDescent="0.3">
      <c r="B15" s="197" t="s">
        <v>30</v>
      </c>
      <c r="C15" s="128"/>
      <c r="D15" s="128"/>
      <c r="E15" s="128"/>
      <c r="F15" s="128"/>
      <c r="G15" s="128"/>
      <c r="H15" s="128"/>
      <c r="I15" s="25"/>
      <c r="J15" s="26"/>
      <c r="K15" s="27"/>
      <c r="L15" s="28"/>
      <c r="M15" s="27"/>
      <c r="N15" s="29"/>
      <c r="O15" s="30"/>
      <c r="Q15" s="247"/>
    </row>
    <row r="16" spans="2:22" ht="19.5" customHeight="1" x14ac:dyDescent="0.2">
      <c r="B16" s="31">
        <v>1</v>
      </c>
      <c r="C16" s="142" t="s">
        <v>56</v>
      </c>
      <c r="D16" s="129"/>
      <c r="E16" s="9"/>
      <c r="F16" s="9" t="s">
        <v>28</v>
      </c>
      <c r="G16" s="2"/>
      <c r="H16" s="266">
        <f t="shared" ref="H16:H25" si="0">E16*G16</f>
        <v>0</v>
      </c>
      <c r="I16" s="270">
        <f t="shared" ref="I16:I25" si="1">IF((SUM(J$27:J$68)+SUM(L$27:L$68))=0,0,SUM(J$27:J$68)/(SUM(J$27:J$68)+SUM(L$27:L$68)))</f>
        <v>0</v>
      </c>
      <c r="J16" s="267">
        <f>I16*$H16</f>
        <v>0</v>
      </c>
      <c r="K16" s="268">
        <f t="shared" ref="K16:K25" si="2">1-I16</f>
        <v>1</v>
      </c>
      <c r="L16" s="257">
        <f>K16*$H16</f>
        <v>0</v>
      </c>
      <c r="M16" s="186"/>
      <c r="N16" s="6"/>
      <c r="O16" s="269">
        <f t="shared" ref="O16:O25" si="3">N16*H16</f>
        <v>0</v>
      </c>
      <c r="Q16" s="247"/>
    </row>
    <row r="17" spans="2:17" ht="19.5" customHeight="1" x14ac:dyDescent="0.2">
      <c r="B17" s="32">
        <f ca="1">INDIRECT(ADDRESS(ROW()-1,COLUMN()))+1</f>
        <v>2</v>
      </c>
      <c r="C17" s="142" t="s">
        <v>57</v>
      </c>
      <c r="D17" s="129"/>
      <c r="E17" s="9"/>
      <c r="F17" s="9" t="s">
        <v>28</v>
      </c>
      <c r="G17" s="2"/>
      <c r="H17" s="266">
        <f t="shared" si="0"/>
        <v>0</v>
      </c>
      <c r="I17" s="270">
        <f t="shared" si="1"/>
        <v>0</v>
      </c>
      <c r="J17" s="267">
        <f>I17*$H17</f>
        <v>0</v>
      </c>
      <c r="K17" s="268">
        <f t="shared" si="2"/>
        <v>1</v>
      </c>
      <c r="L17" s="257">
        <f>K17*$H17</f>
        <v>0</v>
      </c>
      <c r="M17" s="186"/>
      <c r="N17" s="6"/>
      <c r="O17" s="269">
        <f t="shared" si="3"/>
        <v>0</v>
      </c>
      <c r="Q17" s="247"/>
    </row>
    <row r="18" spans="2:17" ht="18.75" customHeight="1" x14ac:dyDescent="0.2">
      <c r="B18" s="32">
        <f t="shared" ref="B18:B25" ca="1" si="4">INDIRECT(ADDRESS(ROW()-1,COLUMN()))+1</f>
        <v>3</v>
      </c>
      <c r="C18" s="142" t="s">
        <v>58</v>
      </c>
      <c r="D18" s="129"/>
      <c r="E18" s="9"/>
      <c r="F18" s="9" t="s">
        <v>28</v>
      </c>
      <c r="G18" s="2"/>
      <c r="H18" s="266">
        <f t="shared" ref="H18" si="5">E18*G18</f>
        <v>0</v>
      </c>
      <c r="I18" s="270">
        <f t="shared" si="1"/>
        <v>0</v>
      </c>
      <c r="J18" s="267">
        <f t="shared" ref="J18" si="6">I18*$H18</f>
        <v>0</v>
      </c>
      <c r="K18" s="268">
        <f t="shared" si="2"/>
        <v>1</v>
      </c>
      <c r="L18" s="257">
        <f t="shared" ref="L18" si="7">K18*$H18</f>
        <v>0</v>
      </c>
      <c r="M18" s="186"/>
      <c r="N18" s="6"/>
      <c r="O18" s="269">
        <f t="shared" si="3"/>
        <v>0</v>
      </c>
      <c r="Q18" s="248"/>
    </row>
    <row r="19" spans="2:17" ht="18.75" x14ac:dyDescent="0.2">
      <c r="B19" s="32">
        <f t="shared" ca="1" si="4"/>
        <v>4</v>
      </c>
      <c r="C19" s="142"/>
      <c r="D19" s="129"/>
      <c r="E19" s="9"/>
      <c r="F19" s="9" t="s">
        <v>28</v>
      </c>
      <c r="G19" s="2"/>
      <c r="H19" s="266">
        <f t="shared" ref="H19:H21" si="8">E19*G19</f>
        <v>0</v>
      </c>
      <c r="I19" s="270">
        <f t="shared" si="1"/>
        <v>0</v>
      </c>
      <c r="J19" s="267">
        <f t="shared" ref="J19:J21" si="9">I19*$H19</f>
        <v>0</v>
      </c>
      <c r="K19" s="268">
        <f t="shared" si="2"/>
        <v>1</v>
      </c>
      <c r="L19" s="257">
        <f t="shared" ref="L19:L21" si="10">K19*$H19</f>
        <v>0</v>
      </c>
      <c r="M19" s="186"/>
      <c r="N19" s="6"/>
      <c r="O19" s="269">
        <f t="shared" si="3"/>
        <v>0</v>
      </c>
      <c r="Q19" s="249"/>
    </row>
    <row r="20" spans="2:17" ht="18.75" x14ac:dyDescent="0.2">
      <c r="B20" s="32">
        <v>5</v>
      </c>
      <c r="C20" s="142"/>
      <c r="D20" s="129"/>
      <c r="E20" s="9"/>
      <c r="F20" s="9" t="s">
        <v>28</v>
      </c>
      <c r="G20" s="2"/>
      <c r="H20" s="266"/>
      <c r="I20" s="270">
        <f t="shared" si="1"/>
        <v>0</v>
      </c>
      <c r="J20" s="267"/>
      <c r="K20" s="268">
        <f t="shared" si="2"/>
        <v>1</v>
      </c>
      <c r="L20" s="257"/>
      <c r="M20" s="186"/>
      <c r="N20" s="6"/>
      <c r="O20" s="269"/>
      <c r="Q20" s="249"/>
    </row>
    <row r="21" spans="2:17" ht="18.75" x14ac:dyDescent="0.2">
      <c r="B21" s="32">
        <f t="shared" ca="1" si="4"/>
        <v>6</v>
      </c>
      <c r="C21" s="142"/>
      <c r="D21" s="129"/>
      <c r="E21" s="9"/>
      <c r="F21" s="9" t="s">
        <v>28</v>
      </c>
      <c r="G21" s="2"/>
      <c r="H21" s="266">
        <f t="shared" si="8"/>
        <v>0</v>
      </c>
      <c r="I21" s="270">
        <f t="shared" si="1"/>
        <v>0</v>
      </c>
      <c r="J21" s="267">
        <f t="shared" si="9"/>
        <v>0</v>
      </c>
      <c r="K21" s="268">
        <f t="shared" si="2"/>
        <v>1</v>
      </c>
      <c r="L21" s="257">
        <f t="shared" si="10"/>
        <v>0</v>
      </c>
      <c r="M21" s="186"/>
      <c r="N21" s="6"/>
      <c r="O21" s="269">
        <f t="shared" si="3"/>
        <v>0</v>
      </c>
      <c r="Q21" s="250"/>
    </row>
    <row r="22" spans="2:17" ht="18.75" x14ac:dyDescent="0.2">
      <c r="B22" s="32">
        <v>7</v>
      </c>
      <c r="C22" s="142"/>
      <c r="D22" s="129"/>
      <c r="E22" s="9"/>
      <c r="F22" s="9" t="s">
        <v>28</v>
      </c>
      <c r="G22" s="2"/>
      <c r="H22" s="266"/>
      <c r="I22" s="270">
        <f t="shared" si="1"/>
        <v>0</v>
      </c>
      <c r="J22" s="267"/>
      <c r="K22" s="268">
        <f t="shared" si="2"/>
        <v>1</v>
      </c>
      <c r="L22" s="257"/>
      <c r="M22" s="186"/>
      <c r="N22" s="6"/>
      <c r="O22" s="269"/>
      <c r="Q22" s="250"/>
    </row>
    <row r="23" spans="2:17" ht="18.75" x14ac:dyDescent="0.2">
      <c r="B23" s="32">
        <v>8</v>
      </c>
      <c r="C23" s="142"/>
      <c r="D23" s="129"/>
      <c r="E23" s="9"/>
      <c r="F23" s="9" t="s">
        <v>28</v>
      </c>
      <c r="G23" s="2"/>
      <c r="H23" s="266"/>
      <c r="I23" s="270">
        <f t="shared" si="1"/>
        <v>0</v>
      </c>
      <c r="J23" s="267"/>
      <c r="K23" s="268">
        <f t="shared" si="2"/>
        <v>1</v>
      </c>
      <c r="L23" s="257"/>
      <c r="M23" s="186"/>
      <c r="N23" s="6"/>
      <c r="O23" s="269"/>
      <c r="Q23" s="250"/>
    </row>
    <row r="24" spans="2:17" ht="18.75" x14ac:dyDescent="0.2">
      <c r="B24" s="32">
        <v>9</v>
      </c>
      <c r="C24" s="142"/>
      <c r="D24" s="129"/>
      <c r="E24" s="9"/>
      <c r="F24" s="9" t="s">
        <v>28</v>
      </c>
      <c r="G24" s="2"/>
      <c r="H24" s="266"/>
      <c r="I24" s="270">
        <f t="shared" si="1"/>
        <v>0</v>
      </c>
      <c r="J24" s="267"/>
      <c r="K24" s="268">
        <f t="shared" si="2"/>
        <v>1</v>
      </c>
      <c r="L24" s="257"/>
      <c r="M24" s="186"/>
      <c r="N24" s="6"/>
      <c r="O24" s="269"/>
      <c r="Q24" s="250"/>
    </row>
    <row r="25" spans="2:17" ht="18.75" x14ac:dyDescent="0.2">
      <c r="B25" s="32">
        <f t="shared" ca="1" si="4"/>
        <v>10</v>
      </c>
      <c r="C25" s="142"/>
      <c r="D25" s="129"/>
      <c r="E25" s="9"/>
      <c r="F25" s="9" t="s">
        <v>28</v>
      </c>
      <c r="G25" s="2"/>
      <c r="H25" s="266">
        <f t="shared" si="0"/>
        <v>0</v>
      </c>
      <c r="I25" s="270">
        <f t="shared" si="1"/>
        <v>0</v>
      </c>
      <c r="J25" s="267">
        <f t="shared" ref="J25" si="11">I25*$H25</f>
        <v>0</v>
      </c>
      <c r="K25" s="268">
        <f t="shared" si="2"/>
        <v>1</v>
      </c>
      <c r="L25" s="257">
        <f t="shared" ref="L25" si="12">K25*$H25</f>
        <v>0</v>
      </c>
      <c r="M25" s="186"/>
      <c r="N25" s="6"/>
      <c r="O25" s="269">
        <f t="shared" si="3"/>
        <v>0</v>
      </c>
      <c r="Q25" s="247"/>
    </row>
    <row r="26" spans="2:17" ht="18.75" customHeight="1" x14ac:dyDescent="0.2">
      <c r="B26" s="202" t="s">
        <v>224</v>
      </c>
      <c r="C26" s="130"/>
      <c r="D26" s="130"/>
      <c r="E26" s="130"/>
      <c r="F26" s="130"/>
      <c r="G26" s="130"/>
      <c r="H26" s="130"/>
      <c r="I26" s="130"/>
      <c r="J26" s="130"/>
      <c r="K26" s="27"/>
      <c r="L26" s="27"/>
      <c r="M26" s="27"/>
      <c r="N26" s="27"/>
      <c r="O26" s="30"/>
      <c r="Q26" s="249"/>
    </row>
    <row r="27" spans="2:17" ht="18.75" customHeight="1" x14ac:dyDescent="0.2">
      <c r="B27" s="32">
        <f ca="1">B25+1</f>
        <v>11</v>
      </c>
      <c r="C27" s="200"/>
      <c r="D27" s="201"/>
      <c r="E27" s="9"/>
      <c r="F27" s="9"/>
      <c r="G27" s="2"/>
      <c r="H27" s="266">
        <f t="shared" ref="H27" si="13">E27*G27</f>
        <v>0</v>
      </c>
      <c r="I27" s="5"/>
      <c r="J27" s="267">
        <f t="shared" ref="J27:J28" si="14">I27*$H27</f>
        <v>0</v>
      </c>
      <c r="K27" s="268">
        <f t="shared" ref="K27:K34" si="15">1-I27</f>
        <v>1</v>
      </c>
      <c r="L27" s="257">
        <f t="shared" ref="L27:L29" si="16">K27*$H27</f>
        <v>0</v>
      </c>
      <c r="M27" s="186"/>
      <c r="N27" s="6"/>
      <c r="O27" s="269">
        <f t="shared" ref="O27:O34" si="17">N27*H27</f>
        <v>0</v>
      </c>
      <c r="Q27" s="35"/>
    </row>
    <row r="28" spans="2:17" ht="18.75" customHeight="1" x14ac:dyDescent="0.2">
      <c r="B28" s="32">
        <f t="shared" ref="B28:B36" ca="1" si="18">INDIRECT(ADDRESS(ROW()-1,COLUMN()))+1</f>
        <v>12</v>
      </c>
      <c r="C28" s="200"/>
      <c r="D28" s="201"/>
      <c r="E28" s="9"/>
      <c r="F28" s="9"/>
      <c r="G28" s="2"/>
      <c r="H28" s="266">
        <f t="shared" ref="H28:H34" si="19">E28*G28</f>
        <v>0</v>
      </c>
      <c r="I28" s="5"/>
      <c r="J28" s="267">
        <f t="shared" si="14"/>
        <v>0</v>
      </c>
      <c r="K28" s="268">
        <f t="shared" ref="K28" si="20">1-I28</f>
        <v>1</v>
      </c>
      <c r="L28" s="257">
        <f t="shared" ref="L28" si="21">K28*$H28</f>
        <v>0</v>
      </c>
      <c r="M28" s="186"/>
      <c r="N28" s="6"/>
      <c r="O28" s="269">
        <f t="shared" ref="O28" si="22">N28*H28</f>
        <v>0</v>
      </c>
    </row>
    <row r="29" spans="2:17" ht="18.75" customHeight="1" x14ac:dyDescent="0.2">
      <c r="B29" s="32">
        <f t="shared" ca="1" si="18"/>
        <v>13</v>
      </c>
      <c r="C29" s="200"/>
      <c r="D29" s="201"/>
      <c r="E29" s="9"/>
      <c r="F29" s="9"/>
      <c r="G29" s="2"/>
      <c r="H29" s="266">
        <f t="shared" si="19"/>
        <v>0</v>
      </c>
      <c r="I29" s="5"/>
      <c r="J29" s="267">
        <f t="shared" ref="J29:J36" si="23">I29*$H29</f>
        <v>0</v>
      </c>
      <c r="K29" s="268">
        <f t="shared" si="15"/>
        <v>1</v>
      </c>
      <c r="L29" s="257">
        <f t="shared" si="16"/>
        <v>0</v>
      </c>
      <c r="M29" s="186"/>
      <c r="N29" s="6"/>
      <c r="O29" s="269">
        <f t="shared" si="17"/>
        <v>0</v>
      </c>
    </row>
    <row r="30" spans="2:17" ht="18.75" customHeight="1" x14ac:dyDescent="0.2">
      <c r="B30" s="32">
        <f t="shared" ca="1" si="18"/>
        <v>14</v>
      </c>
      <c r="C30" s="200"/>
      <c r="D30" s="201"/>
      <c r="E30" s="9"/>
      <c r="F30" s="9"/>
      <c r="G30" s="2"/>
      <c r="H30" s="266">
        <f t="shared" si="19"/>
        <v>0</v>
      </c>
      <c r="I30" s="5"/>
      <c r="J30" s="267">
        <f t="shared" ref="J30:J33" si="24">I30*$H30</f>
        <v>0</v>
      </c>
      <c r="K30" s="268">
        <f t="shared" si="15"/>
        <v>1</v>
      </c>
      <c r="L30" s="257">
        <f t="shared" ref="L30:L33" si="25">K30*$H30</f>
        <v>0</v>
      </c>
      <c r="M30" s="186"/>
      <c r="N30" s="6"/>
      <c r="O30" s="269">
        <f t="shared" ref="O30:O33" si="26">N30*H30</f>
        <v>0</v>
      </c>
    </row>
    <row r="31" spans="2:17" ht="18.75" x14ac:dyDescent="0.2">
      <c r="B31" s="32">
        <f t="shared" ca="1" si="18"/>
        <v>15</v>
      </c>
      <c r="C31" s="200"/>
      <c r="D31" s="201"/>
      <c r="E31" s="9"/>
      <c r="F31" s="9"/>
      <c r="G31" s="2"/>
      <c r="H31" s="266">
        <f t="shared" si="19"/>
        <v>0</v>
      </c>
      <c r="I31" s="5"/>
      <c r="J31" s="267">
        <f t="shared" ref="J31" si="27">I31*$H31</f>
        <v>0</v>
      </c>
      <c r="K31" s="268">
        <f t="shared" si="15"/>
        <v>1</v>
      </c>
      <c r="L31" s="257">
        <f t="shared" ref="L31" si="28">K31*$H31</f>
        <v>0</v>
      </c>
      <c r="M31" s="186"/>
      <c r="N31" s="6"/>
      <c r="O31" s="269">
        <f t="shared" ref="O31" si="29">N31*H31</f>
        <v>0</v>
      </c>
    </row>
    <row r="32" spans="2:17" ht="18.75" x14ac:dyDescent="0.2">
      <c r="B32" s="32">
        <f t="shared" ca="1" si="18"/>
        <v>16</v>
      </c>
      <c r="C32" s="200"/>
      <c r="D32" s="201"/>
      <c r="E32" s="9"/>
      <c r="F32" s="9"/>
      <c r="G32" s="2"/>
      <c r="H32" s="266">
        <f t="shared" si="19"/>
        <v>0</v>
      </c>
      <c r="I32" s="5"/>
      <c r="J32" s="267">
        <f t="shared" si="24"/>
        <v>0</v>
      </c>
      <c r="K32" s="268">
        <f t="shared" ref="K32:K33" si="30">1-I32</f>
        <v>1</v>
      </c>
      <c r="L32" s="257">
        <f t="shared" si="25"/>
        <v>0</v>
      </c>
      <c r="M32" s="186"/>
      <c r="N32" s="6"/>
      <c r="O32" s="269">
        <f t="shared" si="26"/>
        <v>0</v>
      </c>
    </row>
    <row r="33" spans="2:15" ht="18.75" x14ac:dyDescent="0.2">
      <c r="B33" s="32">
        <f t="shared" ca="1" si="18"/>
        <v>17</v>
      </c>
      <c r="C33" s="200"/>
      <c r="D33" s="201"/>
      <c r="E33" s="9"/>
      <c r="F33" s="9"/>
      <c r="G33" s="2"/>
      <c r="H33" s="266">
        <f t="shared" si="19"/>
        <v>0</v>
      </c>
      <c r="I33" s="5"/>
      <c r="J33" s="267">
        <f t="shared" si="24"/>
        <v>0</v>
      </c>
      <c r="K33" s="268">
        <f t="shared" si="30"/>
        <v>1</v>
      </c>
      <c r="L33" s="257">
        <f t="shared" si="25"/>
        <v>0</v>
      </c>
      <c r="M33" s="186"/>
      <c r="N33" s="6"/>
      <c r="O33" s="269">
        <f t="shared" si="26"/>
        <v>0</v>
      </c>
    </row>
    <row r="34" spans="2:15" ht="18.75" x14ac:dyDescent="0.2">
      <c r="B34" s="32">
        <f t="shared" ca="1" si="18"/>
        <v>18</v>
      </c>
      <c r="C34" s="200"/>
      <c r="D34" s="201"/>
      <c r="E34" s="9"/>
      <c r="F34" s="9"/>
      <c r="G34" s="2"/>
      <c r="H34" s="266">
        <f t="shared" si="19"/>
        <v>0</v>
      </c>
      <c r="I34" s="5"/>
      <c r="J34" s="267">
        <f t="shared" si="23"/>
        <v>0</v>
      </c>
      <c r="K34" s="268">
        <f t="shared" si="15"/>
        <v>1</v>
      </c>
      <c r="L34" s="257">
        <f t="shared" ref="L34:L36" si="31">K34*$H34</f>
        <v>0</v>
      </c>
      <c r="M34" s="186"/>
      <c r="N34" s="6"/>
      <c r="O34" s="269">
        <f t="shared" si="17"/>
        <v>0</v>
      </c>
    </row>
    <row r="35" spans="2:15" ht="18.75" x14ac:dyDescent="0.2">
      <c r="B35" s="32">
        <f t="shared" ca="1" si="18"/>
        <v>19</v>
      </c>
      <c r="C35" s="200"/>
      <c r="D35" s="201"/>
      <c r="E35" s="9"/>
      <c r="F35" s="9"/>
      <c r="G35" s="2"/>
      <c r="H35" s="266">
        <f t="shared" ref="H35:H36" si="32">E35*G35</f>
        <v>0</v>
      </c>
      <c r="I35" s="5"/>
      <c r="J35" s="267">
        <f t="shared" si="23"/>
        <v>0</v>
      </c>
      <c r="K35" s="268">
        <f t="shared" ref="K35:K36" si="33">1-I35</f>
        <v>1</v>
      </c>
      <c r="L35" s="257">
        <f t="shared" si="31"/>
        <v>0</v>
      </c>
      <c r="M35" s="186"/>
      <c r="N35" s="6"/>
      <c r="O35" s="269">
        <f t="shared" ref="O35:O36" si="34">N35*H35</f>
        <v>0</v>
      </c>
    </row>
    <row r="36" spans="2:15" ht="18.75" x14ac:dyDescent="0.2">
      <c r="B36" s="32">
        <f t="shared" ca="1" si="18"/>
        <v>20</v>
      </c>
      <c r="C36" s="200"/>
      <c r="D36" s="201"/>
      <c r="E36" s="9"/>
      <c r="F36" s="9"/>
      <c r="G36" s="2"/>
      <c r="H36" s="266">
        <f t="shared" si="32"/>
        <v>0</v>
      </c>
      <c r="I36" s="5"/>
      <c r="J36" s="267">
        <f t="shared" si="23"/>
        <v>0</v>
      </c>
      <c r="K36" s="268">
        <f t="shared" si="33"/>
        <v>1</v>
      </c>
      <c r="L36" s="257">
        <f t="shared" si="31"/>
        <v>0</v>
      </c>
      <c r="M36" s="186"/>
      <c r="N36" s="6"/>
      <c r="O36" s="269">
        <f t="shared" si="34"/>
        <v>0</v>
      </c>
    </row>
    <row r="37" spans="2:15" ht="18.75" customHeight="1" x14ac:dyDescent="0.2">
      <c r="B37" s="32">
        <f t="shared" ref="B37:B68" ca="1" si="35">INDIRECT(ADDRESS(ROW()-1,COLUMN()))+1</f>
        <v>21</v>
      </c>
      <c r="C37" s="200"/>
      <c r="D37" s="201"/>
      <c r="E37" s="9"/>
      <c r="F37" s="9"/>
      <c r="G37" s="8"/>
      <c r="H37" s="266">
        <f t="shared" ref="H37:H68" si="36">E37*G37</f>
        <v>0</v>
      </c>
      <c r="I37" s="5"/>
      <c r="J37" s="267">
        <f t="shared" ref="J37:J68" si="37">I37*$H37</f>
        <v>0</v>
      </c>
      <c r="K37" s="268">
        <f t="shared" ref="K37:K68" si="38">1-I37</f>
        <v>1</v>
      </c>
      <c r="L37" s="257">
        <f t="shared" ref="L37:L68" si="39">K37*$H37</f>
        <v>0</v>
      </c>
      <c r="M37" s="186"/>
      <c r="N37" s="6"/>
      <c r="O37" s="269">
        <f t="shared" ref="O37:O68" si="40">N37*H37</f>
        <v>0</v>
      </c>
    </row>
    <row r="38" spans="2:15" ht="18.75" x14ac:dyDescent="0.2">
      <c r="B38" s="32">
        <f t="shared" ca="1" si="35"/>
        <v>22</v>
      </c>
      <c r="C38" s="200"/>
      <c r="D38" s="201"/>
      <c r="E38" s="9"/>
      <c r="F38" s="9"/>
      <c r="G38" s="2"/>
      <c r="H38" s="266">
        <f t="shared" si="36"/>
        <v>0</v>
      </c>
      <c r="I38" s="5"/>
      <c r="J38" s="267">
        <f t="shared" si="37"/>
        <v>0</v>
      </c>
      <c r="K38" s="268">
        <f t="shared" si="38"/>
        <v>1</v>
      </c>
      <c r="L38" s="257">
        <f t="shared" si="39"/>
        <v>0</v>
      </c>
      <c r="M38" s="186"/>
      <c r="N38" s="6"/>
      <c r="O38" s="269">
        <f t="shared" si="40"/>
        <v>0</v>
      </c>
    </row>
    <row r="39" spans="2:15" ht="18.75" x14ac:dyDescent="0.2">
      <c r="B39" s="32">
        <v>23</v>
      </c>
      <c r="C39" s="200"/>
      <c r="D39" s="201"/>
      <c r="E39" s="9"/>
      <c r="F39" s="9"/>
      <c r="G39" s="2"/>
      <c r="H39" s="266"/>
      <c r="I39" s="5"/>
      <c r="J39" s="267"/>
      <c r="K39" s="268">
        <f t="shared" si="38"/>
        <v>1</v>
      </c>
      <c r="L39" s="257"/>
      <c r="M39" s="186"/>
      <c r="N39" s="6"/>
      <c r="O39" s="269"/>
    </row>
    <row r="40" spans="2:15" ht="18.75" x14ac:dyDescent="0.2">
      <c r="B40" s="32">
        <v>24</v>
      </c>
      <c r="C40" s="200"/>
      <c r="D40" s="201"/>
      <c r="E40" s="9"/>
      <c r="F40" s="9"/>
      <c r="G40" s="2"/>
      <c r="H40" s="266"/>
      <c r="I40" s="5"/>
      <c r="J40" s="267"/>
      <c r="K40" s="268">
        <f t="shared" si="38"/>
        <v>1</v>
      </c>
      <c r="L40" s="257"/>
      <c r="M40" s="186"/>
      <c r="N40" s="6"/>
      <c r="O40" s="269"/>
    </row>
    <row r="41" spans="2:15" ht="18.75" x14ac:dyDescent="0.2">
      <c r="B41" s="32">
        <v>25</v>
      </c>
      <c r="C41" s="200"/>
      <c r="D41" s="201"/>
      <c r="E41" s="9"/>
      <c r="F41" s="9"/>
      <c r="G41" s="2"/>
      <c r="H41" s="266"/>
      <c r="I41" s="5"/>
      <c r="J41" s="267"/>
      <c r="K41" s="268">
        <f t="shared" si="38"/>
        <v>1</v>
      </c>
      <c r="L41" s="257"/>
      <c r="M41" s="186"/>
      <c r="N41" s="6"/>
      <c r="O41" s="269"/>
    </row>
    <row r="42" spans="2:15" ht="18.75" x14ac:dyDescent="0.2">
      <c r="B42" s="32">
        <v>26</v>
      </c>
      <c r="C42" s="200"/>
      <c r="D42" s="201"/>
      <c r="E42" s="9"/>
      <c r="F42" s="9"/>
      <c r="G42" s="2"/>
      <c r="H42" s="266"/>
      <c r="I42" s="5"/>
      <c r="J42" s="267"/>
      <c r="K42" s="268">
        <f t="shared" si="38"/>
        <v>1</v>
      </c>
      <c r="L42" s="257"/>
      <c r="M42" s="186"/>
      <c r="N42" s="6"/>
      <c r="O42" s="269"/>
    </row>
    <row r="43" spans="2:15" ht="18.75" x14ac:dyDescent="0.2">
      <c r="B43" s="32">
        <v>27</v>
      </c>
      <c r="C43" s="200"/>
      <c r="D43" s="201"/>
      <c r="E43" s="9"/>
      <c r="F43" s="9"/>
      <c r="G43" s="2"/>
      <c r="H43" s="266"/>
      <c r="I43" s="5"/>
      <c r="J43" s="267"/>
      <c r="K43" s="268">
        <f t="shared" si="38"/>
        <v>1</v>
      </c>
      <c r="L43" s="257"/>
      <c r="M43" s="186"/>
      <c r="N43" s="6"/>
      <c r="O43" s="269"/>
    </row>
    <row r="44" spans="2:15" ht="18.75" x14ac:dyDescent="0.2">
      <c r="B44" s="32">
        <v>28</v>
      </c>
      <c r="C44" s="200"/>
      <c r="D44" s="201"/>
      <c r="E44" s="9"/>
      <c r="F44" s="9"/>
      <c r="G44" s="2"/>
      <c r="H44" s="266"/>
      <c r="I44" s="5"/>
      <c r="J44" s="267"/>
      <c r="K44" s="268">
        <f t="shared" si="38"/>
        <v>1</v>
      </c>
      <c r="L44" s="257"/>
      <c r="M44" s="186"/>
      <c r="N44" s="6"/>
      <c r="O44" s="269"/>
    </row>
    <row r="45" spans="2:15" ht="18.75" x14ac:dyDescent="0.2">
      <c r="B45" s="32">
        <v>29</v>
      </c>
      <c r="C45" s="200"/>
      <c r="D45" s="201"/>
      <c r="E45" s="9"/>
      <c r="F45" s="9"/>
      <c r="G45" s="2"/>
      <c r="H45" s="266"/>
      <c r="I45" s="5"/>
      <c r="J45" s="267"/>
      <c r="K45" s="268">
        <f t="shared" si="38"/>
        <v>1</v>
      </c>
      <c r="L45" s="257"/>
      <c r="M45" s="186"/>
      <c r="N45" s="6"/>
      <c r="O45" s="269"/>
    </row>
    <row r="46" spans="2:15" ht="18.75" x14ac:dyDescent="0.2">
      <c r="B46" s="32">
        <v>30</v>
      </c>
      <c r="C46" s="200"/>
      <c r="D46" s="201"/>
      <c r="E46" s="9"/>
      <c r="F46" s="9"/>
      <c r="G46" s="2"/>
      <c r="H46" s="266"/>
      <c r="I46" s="5"/>
      <c r="J46" s="267"/>
      <c r="K46" s="268">
        <f t="shared" si="38"/>
        <v>1</v>
      </c>
      <c r="L46" s="257"/>
      <c r="M46" s="186"/>
      <c r="N46" s="6"/>
      <c r="O46" s="269"/>
    </row>
    <row r="47" spans="2:15" ht="18.75" x14ac:dyDescent="0.2">
      <c r="B47" s="32">
        <v>31</v>
      </c>
      <c r="C47" s="200"/>
      <c r="D47" s="201"/>
      <c r="E47" s="9"/>
      <c r="F47" s="9"/>
      <c r="G47" s="2"/>
      <c r="H47" s="266"/>
      <c r="I47" s="5"/>
      <c r="J47" s="267"/>
      <c r="K47" s="268">
        <f t="shared" si="38"/>
        <v>1</v>
      </c>
      <c r="L47" s="257"/>
      <c r="M47" s="186"/>
      <c r="N47" s="6"/>
      <c r="O47" s="269"/>
    </row>
    <row r="48" spans="2:15" ht="18.75" x14ac:dyDescent="0.2">
      <c r="B48" s="32">
        <v>32</v>
      </c>
      <c r="C48" s="200"/>
      <c r="D48" s="201"/>
      <c r="E48" s="9"/>
      <c r="F48" s="9"/>
      <c r="G48" s="2"/>
      <c r="H48" s="266"/>
      <c r="I48" s="5"/>
      <c r="J48" s="267"/>
      <c r="K48" s="268">
        <f t="shared" si="38"/>
        <v>1</v>
      </c>
      <c r="L48" s="257"/>
      <c r="M48" s="186"/>
      <c r="N48" s="6"/>
      <c r="O48" s="269"/>
    </row>
    <row r="49" spans="2:15" ht="18.75" x14ac:dyDescent="0.2">
      <c r="B49" s="32">
        <v>33</v>
      </c>
      <c r="C49" s="200"/>
      <c r="D49" s="201"/>
      <c r="E49" s="9"/>
      <c r="F49" s="9"/>
      <c r="G49" s="2"/>
      <c r="H49" s="266"/>
      <c r="I49" s="5"/>
      <c r="J49" s="267"/>
      <c r="K49" s="268">
        <f t="shared" si="38"/>
        <v>1</v>
      </c>
      <c r="L49" s="257"/>
      <c r="M49" s="186"/>
      <c r="N49" s="6"/>
      <c r="O49" s="269"/>
    </row>
    <row r="50" spans="2:15" ht="18.75" x14ac:dyDescent="0.2">
      <c r="B50" s="32">
        <v>34</v>
      </c>
      <c r="C50" s="200"/>
      <c r="D50" s="201"/>
      <c r="E50" s="9"/>
      <c r="F50" s="9"/>
      <c r="G50" s="2"/>
      <c r="H50" s="266"/>
      <c r="I50" s="5"/>
      <c r="J50" s="267"/>
      <c r="K50" s="268">
        <f t="shared" si="38"/>
        <v>1</v>
      </c>
      <c r="L50" s="257"/>
      <c r="M50" s="186"/>
      <c r="N50" s="6"/>
      <c r="O50" s="269"/>
    </row>
    <row r="51" spans="2:15" ht="18.75" x14ac:dyDescent="0.2">
      <c r="B51" s="32">
        <v>35</v>
      </c>
      <c r="C51" s="200"/>
      <c r="D51" s="201"/>
      <c r="E51" s="9"/>
      <c r="F51" s="9"/>
      <c r="G51" s="2"/>
      <c r="H51" s="266"/>
      <c r="I51" s="5"/>
      <c r="J51" s="267"/>
      <c r="K51" s="268">
        <f t="shared" si="38"/>
        <v>1</v>
      </c>
      <c r="L51" s="257"/>
      <c r="M51" s="186"/>
      <c r="N51" s="6"/>
      <c r="O51" s="269"/>
    </row>
    <row r="52" spans="2:15" ht="18.75" x14ac:dyDescent="0.2">
      <c r="B52" s="32">
        <v>36</v>
      </c>
      <c r="C52" s="200"/>
      <c r="D52" s="201"/>
      <c r="E52" s="9"/>
      <c r="F52" s="9"/>
      <c r="G52" s="2"/>
      <c r="H52" s="266"/>
      <c r="I52" s="5"/>
      <c r="J52" s="267"/>
      <c r="K52" s="268">
        <f t="shared" si="38"/>
        <v>1</v>
      </c>
      <c r="L52" s="257"/>
      <c r="M52" s="186"/>
      <c r="N52" s="6"/>
      <c r="O52" s="269"/>
    </row>
    <row r="53" spans="2:15" ht="18.75" x14ac:dyDescent="0.2">
      <c r="B53" s="32">
        <v>37</v>
      </c>
      <c r="C53" s="200"/>
      <c r="D53" s="201"/>
      <c r="E53" s="9"/>
      <c r="F53" s="9"/>
      <c r="G53" s="2"/>
      <c r="H53" s="266"/>
      <c r="I53" s="5"/>
      <c r="J53" s="267"/>
      <c r="K53" s="268">
        <f t="shared" si="38"/>
        <v>1</v>
      </c>
      <c r="L53" s="257"/>
      <c r="M53" s="186"/>
      <c r="N53" s="6"/>
      <c r="O53" s="269"/>
    </row>
    <row r="54" spans="2:15" ht="18.75" x14ac:dyDescent="0.2">
      <c r="B54" s="32">
        <v>38</v>
      </c>
      <c r="C54" s="200"/>
      <c r="D54" s="201"/>
      <c r="E54" s="9"/>
      <c r="F54" s="9"/>
      <c r="G54" s="2"/>
      <c r="H54" s="266"/>
      <c r="I54" s="5"/>
      <c r="J54" s="267"/>
      <c r="K54" s="268">
        <f t="shared" si="38"/>
        <v>1</v>
      </c>
      <c r="L54" s="257"/>
      <c r="M54" s="186"/>
      <c r="N54" s="6"/>
      <c r="O54" s="269"/>
    </row>
    <row r="55" spans="2:15" ht="18.75" x14ac:dyDescent="0.2">
      <c r="B55" s="32">
        <v>39</v>
      </c>
      <c r="C55" s="200"/>
      <c r="D55" s="201"/>
      <c r="E55" s="9"/>
      <c r="F55" s="9"/>
      <c r="G55" s="2"/>
      <c r="H55" s="266"/>
      <c r="I55" s="5"/>
      <c r="J55" s="267"/>
      <c r="K55" s="268">
        <f t="shared" si="38"/>
        <v>1</v>
      </c>
      <c r="L55" s="257"/>
      <c r="M55" s="186"/>
      <c r="N55" s="6"/>
      <c r="O55" s="269"/>
    </row>
    <row r="56" spans="2:15" ht="18.75" x14ac:dyDescent="0.2">
      <c r="B56" s="32">
        <v>40</v>
      </c>
      <c r="C56" s="200"/>
      <c r="D56" s="201"/>
      <c r="E56" s="9"/>
      <c r="F56" s="9"/>
      <c r="G56" s="2"/>
      <c r="H56" s="266"/>
      <c r="I56" s="5"/>
      <c r="J56" s="267"/>
      <c r="K56" s="268">
        <f t="shared" si="38"/>
        <v>1</v>
      </c>
      <c r="L56" s="257"/>
      <c r="M56" s="186"/>
      <c r="N56" s="6"/>
      <c r="O56" s="269"/>
    </row>
    <row r="57" spans="2:15" ht="18.75" x14ac:dyDescent="0.2">
      <c r="B57" s="32">
        <v>41</v>
      </c>
      <c r="C57" s="200"/>
      <c r="D57" s="201"/>
      <c r="E57" s="9"/>
      <c r="F57" s="9"/>
      <c r="G57" s="2"/>
      <c r="H57" s="266"/>
      <c r="I57" s="5"/>
      <c r="J57" s="267"/>
      <c r="K57" s="268">
        <f t="shared" si="38"/>
        <v>1</v>
      </c>
      <c r="L57" s="257"/>
      <c r="M57" s="186"/>
      <c r="N57" s="6"/>
      <c r="O57" s="269"/>
    </row>
    <row r="58" spans="2:15" ht="18.75" x14ac:dyDescent="0.2">
      <c r="B58" s="32">
        <v>42</v>
      </c>
      <c r="C58" s="200"/>
      <c r="D58" s="201"/>
      <c r="E58" s="9"/>
      <c r="F58" s="9"/>
      <c r="G58" s="2"/>
      <c r="H58" s="266"/>
      <c r="I58" s="5"/>
      <c r="J58" s="267"/>
      <c r="K58" s="268">
        <f t="shared" si="38"/>
        <v>1</v>
      </c>
      <c r="L58" s="257"/>
      <c r="M58" s="186"/>
      <c r="N58" s="6"/>
      <c r="O58" s="269"/>
    </row>
    <row r="59" spans="2:15" ht="18.75" x14ac:dyDescent="0.2">
      <c r="B59" s="32">
        <v>43</v>
      </c>
      <c r="C59" s="200"/>
      <c r="D59" s="201"/>
      <c r="E59" s="9"/>
      <c r="F59" s="9"/>
      <c r="G59" s="2"/>
      <c r="H59" s="266"/>
      <c r="I59" s="5"/>
      <c r="J59" s="267"/>
      <c r="K59" s="268">
        <f t="shared" si="38"/>
        <v>1</v>
      </c>
      <c r="L59" s="257"/>
      <c r="M59" s="186"/>
      <c r="N59" s="6"/>
      <c r="O59" s="269"/>
    </row>
    <row r="60" spans="2:15" ht="18.75" x14ac:dyDescent="0.2">
      <c r="B60" s="32">
        <v>44</v>
      </c>
      <c r="C60" s="200"/>
      <c r="D60" s="201"/>
      <c r="E60" s="9"/>
      <c r="F60" s="9"/>
      <c r="G60" s="2"/>
      <c r="H60" s="266"/>
      <c r="I60" s="5"/>
      <c r="J60" s="267"/>
      <c r="K60" s="268">
        <f t="shared" si="38"/>
        <v>1</v>
      </c>
      <c r="L60" s="257"/>
      <c r="M60" s="186"/>
      <c r="N60" s="6"/>
      <c r="O60" s="269"/>
    </row>
    <row r="61" spans="2:15" ht="18.75" x14ac:dyDescent="0.2">
      <c r="B61" s="32">
        <v>45</v>
      </c>
      <c r="C61" s="200"/>
      <c r="D61" s="201"/>
      <c r="E61" s="9"/>
      <c r="F61" s="9"/>
      <c r="G61" s="2"/>
      <c r="H61" s="266"/>
      <c r="I61" s="5"/>
      <c r="J61" s="267"/>
      <c r="K61" s="268">
        <f t="shared" si="38"/>
        <v>1</v>
      </c>
      <c r="L61" s="257"/>
      <c r="M61" s="186"/>
      <c r="N61" s="6"/>
      <c r="O61" s="269"/>
    </row>
    <row r="62" spans="2:15" ht="18.75" x14ac:dyDescent="0.2">
      <c r="B62" s="32">
        <v>46</v>
      </c>
      <c r="C62" s="200"/>
      <c r="D62" s="201"/>
      <c r="E62" s="9"/>
      <c r="F62" s="9"/>
      <c r="G62" s="2"/>
      <c r="H62" s="266"/>
      <c r="I62" s="5"/>
      <c r="J62" s="267"/>
      <c r="K62" s="268">
        <f t="shared" si="38"/>
        <v>1</v>
      </c>
      <c r="L62" s="257"/>
      <c r="M62" s="186"/>
      <c r="N62" s="6"/>
      <c r="O62" s="269"/>
    </row>
    <row r="63" spans="2:15" ht="18.75" x14ac:dyDescent="0.2">
      <c r="B63" s="32">
        <v>47</v>
      </c>
      <c r="C63" s="200"/>
      <c r="D63" s="201"/>
      <c r="E63" s="9"/>
      <c r="F63" s="9"/>
      <c r="G63" s="2"/>
      <c r="H63" s="266"/>
      <c r="I63" s="5"/>
      <c r="J63" s="267"/>
      <c r="K63" s="268">
        <f t="shared" si="38"/>
        <v>1</v>
      </c>
      <c r="L63" s="257"/>
      <c r="M63" s="186"/>
      <c r="N63" s="6"/>
      <c r="O63" s="269"/>
    </row>
    <row r="64" spans="2:15" ht="18.75" x14ac:dyDescent="0.2">
      <c r="B64" s="32">
        <v>48</v>
      </c>
      <c r="C64" s="200"/>
      <c r="D64" s="201"/>
      <c r="E64" s="9"/>
      <c r="F64" s="9"/>
      <c r="G64" s="2"/>
      <c r="H64" s="266"/>
      <c r="I64" s="5"/>
      <c r="J64" s="267"/>
      <c r="K64" s="268">
        <f t="shared" si="38"/>
        <v>1</v>
      </c>
      <c r="L64" s="257"/>
      <c r="M64" s="186"/>
      <c r="N64" s="6"/>
      <c r="O64" s="269"/>
    </row>
    <row r="65" spans="2:15" ht="18.75" x14ac:dyDescent="0.2">
      <c r="B65" s="32">
        <v>49</v>
      </c>
      <c r="C65" s="200"/>
      <c r="D65" s="201"/>
      <c r="E65" s="9"/>
      <c r="F65" s="9"/>
      <c r="G65" s="2"/>
      <c r="H65" s="266"/>
      <c r="I65" s="5"/>
      <c r="J65" s="267"/>
      <c r="K65" s="268">
        <f t="shared" si="38"/>
        <v>1</v>
      </c>
      <c r="L65" s="257"/>
      <c r="M65" s="186"/>
      <c r="N65" s="6"/>
      <c r="O65" s="269"/>
    </row>
    <row r="66" spans="2:15" ht="18.75" x14ac:dyDescent="0.2">
      <c r="B66" s="32">
        <v>50</v>
      </c>
      <c r="C66" s="200"/>
      <c r="D66" s="201"/>
      <c r="E66" s="9"/>
      <c r="F66" s="9"/>
      <c r="G66" s="2"/>
      <c r="H66" s="266"/>
      <c r="I66" s="5"/>
      <c r="J66" s="267"/>
      <c r="K66" s="268">
        <f t="shared" si="38"/>
        <v>1</v>
      </c>
      <c r="L66" s="257"/>
      <c r="M66" s="186"/>
      <c r="N66" s="6"/>
      <c r="O66" s="269"/>
    </row>
    <row r="67" spans="2:15" ht="18.75" x14ac:dyDescent="0.2">
      <c r="B67" s="32">
        <v>51</v>
      </c>
      <c r="C67" s="200"/>
      <c r="D67" s="201"/>
      <c r="E67" s="9"/>
      <c r="F67" s="9"/>
      <c r="G67" s="2"/>
      <c r="H67" s="266"/>
      <c r="I67" s="5"/>
      <c r="J67" s="267"/>
      <c r="K67" s="268">
        <f t="shared" si="38"/>
        <v>1</v>
      </c>
      <c r="L67" s="257"/>
      <c r="M67" s="186"/>
      <c r="N67" s="6"/>
      <c r="O67" s="269"/>
    </row>
    <row r="68" spans="2:15" ht="18.75" x14ac:dyDescent="0.2">
      <c r="B68" s="32">
        <f t="shared" ca="1" si="35"/>
        <v>52</v>
      </c>
      <c r="C68" s="200"/>
      <c r="D68" s="201"/>
      <c r="E68" s="9"/>
      <c r="F68" s="9"/>
      <c r="G68" s="2"/>
      <c r="H68" s="266">
        <f t="shared" si="36"/>
        <v>0</v>
      </c>
      <c r="I68" s="5"/>
      <c r="J68" s="267">
        <f t="shared" si="37"/>
        <v>0</v>
      </c>
      <c r="K68" s="268">
        <f t="shared" si="38"/>
        <v>1</v>
      </c>
      <c r="L68" s="257">
        <f t="shared" si="39"/>
        <v>0</v>
      </c>
      <c r="M68" s="186"/>
      <c r="N68" s="6"/>
      <c r="O68" s="269">
        <f t="shared" si="40"/>
        <v>0</v>
      </c>
    </row>
    <row r="69" spans="2:15" ht="18.75" x14ac:dyDescent="0.2">
      <c r="B69" s="117"/>
      <c r="C69" s="118"/>
      <c r="D69" s="118"/>
      <c r="E69" s="118"/>
      <c r="F69" s="118"/>
      <c r="G69" s="117" t="s">
        <v>21</v>
      </c>
      <c r="H69" s="260">
        <f>J69+L69</f>
        <v>0</v>
      </c>
      <c r="I69" s="259"/>
      <c r="J69" s="260">
        <f>SUM(J16:J68)</f>
        <v>0</v>
      </c>
      <c r="K69" s="261"/>
      <c r="L69" s="262">
        <f>SUM(L16:L68)</f>
        <v>0</v>
      </c>
      <c r="M69" s="263"/>
      <c r="N69" s="264"/>
      <c r="O69" s="265">
        <f>SUM(O16:O68)</f>
        <v>0</v>
      </c>
    </row>
    <row r="70" spans="2:15" ht="13.5" customHeight="1" x14ac:dyDescent="0.2">
      <c r="B70" s="33"/>
      <c r="C70" s="34"/>
      <c r="D70" s="34"/>
      <c r="E70" s="34"/>
      <c r="F70" s="34"/>
      <c r="G70" s="34"/>
      <c r="H70" s="34"/>
      <c r="I70" s="35"/>
      <c r="J70" s="36"/>
      <c r="K70" s="36"/>
      <c r="L70" s="36"/>
      <c r="M70" s="35"/>
      <c r="N70" s="35"/>
      <c r="O70" s="37"/>
    </row>
    <row r="71" spans="2:15" ht="20.25" customHeight="1" x14ac:dyDescent="0.2">
      <c r="B71" s="150"/>
      <c r="C71" s="151"/>
      <c r="D71" s="127"/>
      <c r="E71" s="127"/>
      <c r="F71" s="126" t="s">
        <v>44</v>
      </c>
      <c r="G71" s="3"/>
      <c r="H71" s="271">
        <f>H69*G71</f>
        <v>0</v>
      </c>
      <c r="I71" s="35"/>
      <c r="J71" s="255">
        <f>IF(J$69+L$69=0,0,        H71*J$69/(J$69+L$69))</f>
        <v>0</v>
      </c>
      <c r="K71" s="38"/>
      <c r="L71" s="257">
        <f>IF(J$69+L$69=0,0,H71*L$69/(J$69+L$69))</f>
        <v>0</v>
      </c>
      <c r="M71" s="35"/>
      <c r="N71" s="35"/>
      <c r="O71" s="39"/>
    </row>
    <row r="72" spans="2:15" ht="24" customHeight="1" thickBot="1" x14ac:dyDescent="0.25">
      <c r="B72" s="155"/>
      <c r="C72" s="156"/>
      <c r="D72" s="157"/>
      <c r="E72" s="153"/>
      <c r="F72" s="153"/>
      <c r="G72" s="152" t="s">
        <v>11</v>
      </c>
      <c r="H72" s="256">
        <f>H69+H71</f>
        <v>0</v>
      </c>
      <c r="I72" s="40"/>
      <c r="J72" s="256">
        <f>IF(J$69+L$69=0,0,H72*J$69/(J$69+L$69))</f>
        <v>0</v>
      </c>
      <c r="K72" s="41"/>
      <c r="L72" s="258">
        <f>IF(J$69+L$69=0,0,H72*L$69/(J$69+L$69))</f>
        <v>0</v>
      </c>
      <c r="M72" s="42"/>
      <c r="N72" s="42"/>
      <c r="O72" s="43"/>
    </row>
    <row r="73" spans="2:15" ht="10.5" customHeight="1" thickBot="1" x14ac:dyDescent="0.25">
      <c r="B73" s="44"/>
      <c r="C73" s="45"/>
      <c r="D73" s="46"/>
      <c r="F73" s="46"/>
      <c r="G73" s="46"/>
      <c r="H73" s="46"/>
      <c r="I73" s="46"/>
      <c r="J73" s="46"/>
      <c r="K73" s="46"/>
      <c r="L73" s="46"/>
      <c r="M73" s="46"/>
      <c r="N73" s="46"/>
      <c r="O73" s="39"/>
    </row>
    <row r="74" spans="2:15" ht="26.25" customHeight="1" x14ac:dyDescent="0.2">
      <c r="B74" s="131"/>
      <c r="C74" s="132"/>
      <c r="D74" s="132"/>
      <c r="E74" s="132"/>
      <c r="F74" s="132"/>
      <c r="G74" s="203" t="s">
        <v>45</v>
      </c>
      <c r="H74" s="132"/>
      <c r="I74" s="132"/>
      <c r="J74" s="132"/>
      <c r="K74" s="132"/>
      <c r="L74" s="132"/>
      <c r="M74" s="132"/>
      <c r="N74" s="132"/>
      <c r="O74" s="133"/>
    </row>
    <row r="75" spans="2:15" ht="19.5" customHeight="1" x14ac:dyDescent="0.2">
      <c r="B75" s="205"/>
      <c r="C75" s="206"/>
      <c r="D75" s="177"/>
      <c r="E75" s="154"/>
      <c r="F75" s="204" t="s">
        <v>39</v>
      </c>
      <c r="G75" s="207" t="s">
        <v>13</v>
      </c>
      <c r="H75" s="208"/>
      <c r="I75" s="35"/>
      <c r="J75" s="35"/>
      <c r="K75" s="35"/>
      <c r="L75" s="35"/>
      <c r="M75" s="35"/>
      <c r="N75" s="35"/>
      <c r="O75" s="47"/>
    </row>
    <row r="76" spans="2:15" ht="18.75" customHeight="1" x14ac:dyDescent="0.2">
      <c r="B76" s="146"/>
      <c r="C76" s="147"/>
      <c r="D76" s="147"/>
      <c r="E76" s="147"/>
      <c r="F76" s="147"/>
      <c r="G76" s="147"/>
      <c r="H76" s="117" t="s">
        <v>15</v>
      </c>
      <c r="I76" s="35"/>
      <c r="J76" s="48" t="s">
        <v>29</v>
      </c>
      <c r="K76" s="49"/>
      <c r="L76" s="48" t="s">
        <v>36</v>
      </c>
      <c r="M76" s="35"/>
      <c r="N76" s="35"/>
      <c r="O76" s="47"/>
    </row>
    <row r="77" spans="2:15" ht="18.75" x14ac:dyDescent="0.2">
      <c r="B77" s="209"/>
      <c r="C77" s="211"/>
      <c r="D77" s="210"/>
      <c r="E77" s="149"/>
      <c r="F77" s="148" t="s">
        <v>23</v>
      </c>
      <c r="G77" s="274"/>
      <c r="H77" s="275"/>
      <c r="I77" s="35"/>
      <c r="J77" s="218">
        <f>IF(J$69+L$69=0,0,G77*J$69/(J$69+L$69))</f>
        <v>0</v>
      </c>
      <c r="K77" s="50"/>
      <c r="L77" s="220">
        <f>IF(J$69+L$69=0,0,G77*L$69/(J$69+L$69))</f>
        <v>0</v>
      </c>
      <c r="M77" s="51"/>
      <c r="N77" s="52"/>
      <c r="O77" s="47"/>
    </row>
    <row r="78" spans="2:15" ht="18.75" x14ac:dyDescent="0.2">
      <c r="B78" s="209"/>
      <c r="C78" s="211"/>
      <c r="D78" s="210"/>
      <c r="E78" s="149"/>
      <c r="F78" s="148" t="s">
        <v>22</v>
      </c>
      <c r="G78" s="273"/>
      <c r="H78" s="273"/>
      <c r="I78" s="53"/>
      <c r="J78" s="218">
        <f>IF(J$69+L$69=0,0,G78*J$69/(J$69+L$69))</f>
        <v>0</v>
      </c>
      <c r="K78" s="50"/>
      <c r="L78" s="220">
        <f>IF(J$69+L$69=0,0,G78*L$69/(J$69+L$69))</f>
        <v>0</v>
      </c>
      <c r="M78" s="51"/>
      <c r="N78" s="216" t="s">
        <v>33</v>
      </c>
      <c r="O78" s="217"/>
    </row>
    <row r="79" spans="2:15" ht="18.75" x14ac:dyDescent="0.2">
      <c r="B79" s="212"/>
      <c r="C79" s="213"/>
      <c r="D79" s="213"/>
      <c r="E79" s="214"/>
      <c r="F79" s="145" t="s">
        <v>16</v>
      </c>
      <c r="G79" s="254"/>
      <c r="H79" s="253">
        <f>SUM(G77:G78)</f>
        <v>0</v>
      </c>
      <c r="I79" s="53"/>
      <c r="J79" s="219">
        <f>SUM(J77:J78)</f>
        <v>0</v>
      </c>
      <c r="K79" s="50"/>
      <c r="L79" s="221">
        <f>SUM(L77:L78)</f>
        <v>0</v>
      </c>
      <c r="M79" s="54"/>
      <c r="N79" s="222" t="str">
        <f>IF(H72=0,"",H79/H72)</f>
        <v/>
      </c>
      <c r="O79" s="55" t="s">
        <v>32</v>
      </c>
    </row>
    <row r="80" spans="2:15" ht="8.25" customHeight="1" x14ac:dyDescent="0.2">
      <c r="B80" s="56"/>
      <c r="C80" s="57"/>
      <c r="D80" s="57"/>
      <c r="E80" s="57"/>
      <c r="F80" s="57"/>
      <c r="G80" s="57"/>
      <c r="H80" s="57"/>
      <c r="I80" s="35"/>
      <c r="J80" s="36"/>
      <c r="K80" s="36"/>
      <c r="L80" s="36"/>
      <c r="M80" s="35"/>
      <c r="N80" s="35"/>
      <c r="O80" s="37"/>
    </row>
    <row r="81" spans="2:15" ht="18.75" x14ac:dyDescent="0.2">
      <c r="B81" s="146"/>
      <c r="C81" s="147"/>
      <c r="D81" s="147"/>
      <c r="E81" s="147"/>
      <c r="F81" s="147"/>
      <c r="G81" s="147"/>
      <c r="H81" s="117" t="s">
        <v>17</v>
      </c>
      <c r="I81" s="35"/>
      <c r="J81" s="36"/>
      <c r="K81" s="36"/>
      <c r="L81" s="36"/>
      <c r="M81" s="35"/>
      <c r="N81" s="35"/>
      <c r="O81" s="37"/>
    </row>
    <row r="82" spans="2:15" ht="18.75" x14ac:dyDescent="0.2">
      <c r="B82" s="209"/>
      <c r="C82" s="211"/>
      <c r="D82" s="210"/>
      <c r="E82" s="149"/>
      <c r="F82" s="148" t="s">
        <v>25</v>
      </c>
      <c r="G82" s="273"/>
      <c r="H82" s="273"/>
      <c r="I82" s="35"/>
      <c r="J82" s="218">
        <f>IF(J$69+L$69=0,0,G82*J$69/(J$69+L$69))</f>
        <v>0</v>
      </c>
      <c r="K82" s="50"/>
      <c r="L82" s="220">
        <f>IF(J$69+L$69=0,0,G82*L$69/(J$69+L$69))</f>
        <v>0</v>
      </c>
      <c r="M82" s="51"/>
      <c r="N82" s="35"/>
      <c r="O82" s="37"/>
    </row>
    <row r="83" spans="2:15" ht="15.75" x14ac:dyDescent="0.2">
      <c r="B83" s="209"/>
      <c r="C83" s="211"/>
      <c r="D83" s="210"/>
      <c r="E83" s="149"/>
      <c r="F83" s="148" t="s">
        <v>12</v>
      </c>
      <c r="G83" s="273"/>
      <c r="H83" s="273"/>
      <c r="I83" s="46"/>
      <c r="J83" s="218">
        <f>IF(J$69+L$69=0,0,G83*J$69/(J$69+L$69))</f>
        <v>0</v>
      </c>
      <c r="K83" s="50"/>
      <c r="L83" s="220">
        <f>IF(J$69+L$69=0,0,G83*L$69/(J$69+L$69))</f>
        <v>0</v>
      </c>
      <c r="M83" s="35"/>
      <c r="N83" s="35"/>
      <c r="O83" s="37"/>
    </row>
    <row r="84" spans="2:15" ht="15.75" x14ac:dyDescent="0.2">
      <c r="B84" s="212"/>
      <c r="C84" s="213"/>
      <c r="D84" s="213"/>
      <c r="E84" s="215"/>
      <c r="F84" s="145" t="s">
        <v>18</v>
      </c>
      <c r="G84" s="252"/>
      <c r="H84" s="253">
        <f>SUM(G82:G83)</f>
        <v>0</v>
      </c>
      <c r="I84" s="35"/>
      <c r="J84" s="219">
        <f>SUM(J82:J83)</f>
        <v>0</v>
      </c>
      <c r="K84" s="50"/>
      <c r="L84" s="221">
        <f>SUM(L82:L83)</f>
        <v>0</v>
      </c>
      <c r="M84" s="35"/>
      <c r="N84" s="35"/>
      <c r="O84" s="37"/>
    </row>
    <row r="85" spans="2:15" ht="8.25" customHeight="1" x14ac:dyDescent="0.2">
      <c r="B85" s="58"/>
      <c r="C85" s="59"/>
      <c r="D85" s="59"/>
      <c r="E85" s="59"/>
      <c r="F85" s="59"/>
      <c r="G85" s="59"/>
      <c r="H85" s="59"/>
      <c r="I85" s="35"/>
      <c r="J85" s="36"/>
      <c r="K85" s="36"/>
      <c r="L85" s="36"/>
      <c r="M85" s="35"/>
      <c r="N85" s="35"/>
      <c r="O85" s="37"/>
    </row>
    <row r="86" spans="2:15" ht="18.75" x14ac:dyDescent="0.2">
      <c r="B86" s="146"/>
      <c r="C86" s="147"/>
      <c r="D86" s="147"/>
      <c r="E86" s="147"/>
      <c r="F86" s="147"/>
      <c r="G86" s="147"/>
      <c r="H86" s="117" t="s">
        <v>35</v>
      </c>
      <c r="I86" s="35"/>
      <c r="J86" s="36"/>
      <c r="K86" s="36"/>
      <c r="L86" s="36"/>
      <c r="M86" s="35"/>
      <c r="N86" s="216" t="s">
        <v>34</v>
      </c>
      <c r="O86" s="217"/>
    </row>
    <row r="87" spans="2:15" ht="18.75" x14ac:dyDescent="0.2">
      <c r="B87" s="209"/>
      <c r="C87" s="211"/>
      <c r="D87" s="210"/>
      <c r="E87" s="149"/>
      <c r="F87" s="148" t="s">
        <v>19</v>
      </c>
      <c r="G87" s="273"/>
      <c r="H87" s="273"/>
      <c r="I87" s="35"/>
      <c r="J87" s="218">
        <f>IF(J$69+L$69=0,0,G87*J$69/(J$69+L$69))</f>
        <v>0</v>
      </c>
      <c r="K87" s="50"/>
      <c r="L87" s="220">
        <f>IF(J$69+L$69=0,0,G87*L$69/(J$69+L$69))</f>
        <v>0</v>
      </c>
      <c r="M87" s="60"/>
      <c r="N87" s="222" t="str">
        <f>IF(H72=0,"", G87/H72)</f>
        <v/>
      </c>
      <c r="O87" s="55" t="s">
        <v>31</v>
      </c>
    </row>
    <row r="88" spans="2:15" ht="8.25" customHeight="1" x14ac:dyDescent="0.2">
      <c r="B88" s="61"/>
      <c r="C88" s="62"/>
      <c r="D88" s="62"/>
      <c r="E88" s="62"/>
      <c r="F88" s="62"/>
      <c r="G88" s="62"/>
      <c r="H88" s="62"/>
      <c r="I88" s="35"/>
      <c r="J88" s="36"/>
      <c r="K88" s="36"/>
      <c r="L88" s="36"/>
      <c r="M88" s="35"/>
      <c r="N88" s="35"/>
      <c r="O88" s="37"/>
    </row>
    <row r="89" spans="2:15" ht="21" thickBot="1" x14ac:dyDescent="0.25">
      <c r="B89" s="155"/>
      <c r="C89" s="156"/>
      <c r="D89" s="156"/>
      <c r="E89" s="156"/>
      <c r="F89" s="155" t="s">
        <v>46</v>
      </c>
      <c r="G89" s="251"/>
      <c r="H89" s="272">
        <f>H79+H84+G87</f>
        <v>0</v>
      </c>
      <c r="I89" s="63"/>
      <c r="J89" s="223">
        <f>IF(H$69=0,0,H89*J$69/(J$69+L$69))</f>
        <v>0</v>
      </c>
      <c r="K89" s="64"/>
      <c r="L89" s="224">
        <f>IF(J$69+L$69=0,0,H89*L$69/(J$69+L$69))</f>
        <v>0</v>
      </c>
      <c r="M89" s="65"/>
      <c r="N89" s="65"/>
      <c r="O89" s="43"/>
    </row>
    <row r="90" spans="2:15" s="70" customFormat="1" ht="8.25" customHeight="1" x14ac:dyDescent="0.2">
      <c r="B90" s="66"/>
      <c r="C90" s="67"/>
      <c r="D90" s="67"/>
      <c r="E90" s="67"/>
      <c r="F90" s="67"/>
      <c r="G90" s="11"/>
      <c r="H90" s="11"/>
      <c r="I90" s="68"/>
      <c r="J90" s="12"/>
      <c r="K90" s="69"/>
      <c r="L90" s="13"/>
      <c r="M90" s="68"/>
      <c r="N90" s="68"/>
      <c r="O90" s="37"/>
    </row>
    <row r="91" spans="2:15" ht="21" thickBot="1" x14ac:dyDescent="0.25">
      <c r="B91" s="155"/>
      <c r="C91" s="156"/>
      <c r="D91" s="156"/>
      <c r="E91" s="156"/>
      <c r="F91" s="155" t="s">
        <v>59</v>
      </c>
      <c r="G91" s="251"/>
      <c r="H91" s="272">
        <f>H72+H89</f>
        <v>0</v>
      </c>
      <c r="I91" s="63"/>
      <c r="J91" s="223">
        <f>J87+J72</f>
        <v>0</v>
      </c>
      <c r="K91" s="64"/>
      <c r="L91" s="224">
        <f>L87+L72</f>
        <v>0</v>
      </c>
      <c r="M91" s="65"/>
      <c r="N91" s="65"/>
      <c r="O91" s="43"/>
    </row>
    <row r="92" spans="2:15" ht="21.75" customHeight="1" thickBot="1" x14ac:dyDescent="0.3">
      <c r="B92" s="71"/>
      <c r="C92" s="72"/>
      <c r="D92" s="72"/>
      <c r="E92" s="72"/>
      <c r="F92" s="72"/>
      <c r="G92" s="72"/>
      <c r="H92" s="72"/>
      <c r="I92" s="35"/>
      <c r="J92" s="73" t="s">
        <v>29</v>
      </c>
      <c r="K92" s="36"/>
      <c r="L92" s="73" t="s">
        <v>36</v>
      </c>
      <c r="M92" s="35"/>
      <c r="N92" s="35"/>
      <c r="O92" s="37"/>
    </row>
    <row r="93" spans="2:15" ht="29.25" customHeight="1" thickBot="1" x14ac:dyDescent="0.25">
      <c r="B93" s="244"/>
      <c r="C93" s="245"/>
      <c r="D93" s="245"/>
      <c r="E93" s="245"/>
      <c r="F93" s="246" t="s">
        <v>38</v>
      </c>
      <c r="G93" s="276">
        <f>H72+G89</f>
        <v>0</v>
      </c>
      <c r="H93" s="277"/>
      <c r="I93" s="74"/>
      <c r="J93" s="225">
        <f>IF(J$69+L$69=0,0,G93*J$69/(J$69+L$69))</f>
        <v>0</v>
      </c>
      <c r="K93" s="75"/>
      <c r="L93" s="226">
        <f>IF(J$69+L$69=0,0,G93*L$69/(J$69+L$69))</f>
        <v>0</v>
      </c>
      <c r="M93" s="74"/>
      <c r="N93" s="74"/>
      <c r="O93" s="76"/>
    </row>
    <row r="94" spans="2:15" ht="10.5" customHeight="1" thickBot="1" x14ac:dyDescent="0.25"/>
    <row r="95" spans="2:15" ht="26.25" customHeight="1" x14ac:dyDescent="0.2">
      <c r="B95" s="227" t="s">
        <v>50</v>
      </c>
      <c r="C95" s="228"/>
      <c r="D95" s="228"/>
      <c r="E95" s="228"/>
      <c r="F95" s="228"/>
      <c r="G95" s="228"/>
      <c r="H95" s="228"/>
      <c r="I95" s="228"/>
      <c r="J95" s="228"/>
      <c r="K95" s="228"/>
      <c r="L95" s="228"/>
      <c r="M95" s="228"/>
      <c r="N95" s="228"/>
      <c r="O95" s="229"/>
    </row>
    <row r="96" spans="2:15" ht="18.75" x14ac:dyDescent="0.3">
      <c r="B96" s="232" t="s">
        <v>230</v>
      </c>
      <c r="C96" s="230"/>
      <c r="D96" s="230"/>
      <c r="E96" s="230"/>
      <c r="F96" s="230"/>
      <c r="G96" s="230"/>
      <c r="H96" s="230"/>
      <c r="I96" s="230"/>
      <c r="J96" s="230"/>
      <c r="K96" s="230"/>
      <c r="L96" s="230"/>
      <c r="M96" s="230"/>
      <c r="N96" s="230"/>
      <c r="O96" s="231"/>
    </row>
    <row r="97" spans="2:15" ht="18.75" x14ac:dyDescent="0.3">
      <c r="B97" s="232" t="s">
        <v>231</v>
      </c>
      <c r="C97" s="230"/>
      <c r="D97" s="230"/>
      <c r="E97" s="230"/>
      <c r="F97" s="230"/>
      <c r="G97" s="230"/>
      <c r="H97" s="230"/>
      <c r="I97" s="230"/>
      <c r="J97" s="230"/>
      <c r="K97" s="230"/>
      <c r="L97" s="230"/>
      <c r="M97" s="230"/>
      <c r="N97" s="230"/>
      <c r="O97" s="231"/>
    </row>
    <row r="98" spans="2:15" s="78" customFormat="1" ht="18" customHeight="1" x14ac:dyDescent="0.25">
      <c r="B98" s="234" t="s">
        <v>232</v>
      </c>
      <c r="C98" s="241"/>
      <c r="D98" s="242" t="s">
        <v>52</v>
      </c>
      <c r="E98" s="242"/>
      <c r="F98" s="242"/>
      <c r="G98" s="242"/>
      <c r="H98" s="242"/>
      <c r="I98" s="242"/>
      <c r="J98" s="242"/>
      <c r="K98" s="242"/>
      <c r="L98" s="242"/>
      <c r="M98" s="242"/>
      <c r="N98" s="242"/>
      <c r="O98" s="243"/>
    </row>
    <row r="99" spans="2:15" ht="17.25" customHeight="1" x14ac:dyDescent="0.2">
      <c r="B99" s="233"/>
      <c r="C99" s="200"/>
      <c r="D99" s="237"/>
      <c r="E99" s="237"/>
      <c r="F99" s="237"/>
      <c r="G99" s="237"/>
      <c r="H99" s="237"/>
      <c r="I99" s="237"/>
      <c r="J99" s="237"/>
      <c r="K99" s="237"/>
      <c r="L99" s="237"/>
      <c r="M99" s="237"/>
      <c r="N99" s="237"/>
      <c r="O99" s="238"/>
    </row>
    <row r="100" spans="2:15" ht="17.25" customHeight="1" x14ac:dyDescent="0.2">
      <c r="B100" s="233"/>
      <c r="C100" s="200"/>
      <c r="D100" s="237"/>
      <c r="E100" s="237"/>
      <c r="F100" s="237"/>
      <c r="G100" s="237"/>
      <c r="H100" s="237"/>
      <c r="I100" s="237"/>
      <c r="J100" s="237"/>
      <c r="K100" s="237"/>
      <c r="L100" s="237"/>
      <c r="M100" s="237"/>
      <c r="N100" s="237"/>
      <c r="O100" s="238"/>
    </row>
    <row r="101" spans="2:15" ht="17.25" customHeight="1" thickBot="1" x14ac:dyDescent="0.25">
      <c r="B101" s="235"/>
      <c r="C101" s="236"/>
      <c r="D101" s="239"/>
      <c r="E101" s="239"/>
      <c r="F101" s="239"/>
      <c r="G101" s="239"/>
      <c r="H101" s="239"/>
      <c r="I101" s="239"/>
      <c r="J101" s="239"/>
      <c r="K101" s="239"/>
      <c r="L101" s="239"/>
      <c r="M101" s="239"/>
      <c r="N101" s="239"/>
      <c r="O101" s="240"/>
    </row>
  </sheetData>
  <sheetProtection algorithmName="SHA-512" hashValue="KEUWnfB+pM5zvjvgI6VlxcdbePOymAvh3YbyLzIajsvCMvCj0cL+eIcr2o+0CWkMK7g88DonBikvzjh/dBxQ6Q==" saltValue="6X4Cf1lVwbjWh5Yjyi0P0g==" spinCount="100000" sheet="1" objects="1" scenarios="1" formatCells="0" formatColumns="0" selectLockedCells="1"/>
  <mergeCells count="6">
    <mergeCell ref="G82:H82"/>
    <mergeCell ref="G83:H83"/>
    <mergeCell ref="G78:H78"/>
    <mergeCell ref="G77:H77"/>
    <mergeCell ref="G93:H93"/>
    <mergeCell ref="G87:H87"/>
  </mergeCells>
  <phoneticPr fontId="0" type="noConversion"/>
  <conditionalFormatting sqref="O68">
    <cfRule type="cellIs" dxfId="8" priority="33" operator="equal">
      <formula>1</formula>
    </cfRule>
    <cfRule type="cellIs" dxfId="7" priority="34" operator="equal">
      <formula>100</formula>
    </cfRule>
    <cfRule type="cellIs" dxfId="6" priority="35" operator="lessThan">
      <formula>100</formula>
    </cfRule>
  </conditionalFormatting>
  <conditionalFormatting sqref="O38:O67">
    <cfRule type="cellIs" dxfId="5" priority="22" operator="equal">
      <formula>1</formula>
    </cfRule>
    <cfRule type="cellIs" dxfId="4" priority="23" operator="equal">
      <formula>100</formula>
    </cfRule>
    <cfRule type="cellIs" dxfId="3" priority="24" operator="lessThan">
      <formula>100</formula>
    </cfRule>
  </conditionalFormatting>
  <conditionalFormatting sqref="O37">
    <cfRule type="cellIs" dxfId="2" priority="13" operator="equal">
      <formula>1</formula>
    </cfRule>
    <cfRule type="cellIs" dxfId="1" priority="14" operator="equal">
      <formula>100</formula>
    </cfRule>
    <cfRule type="cellIs" dxfId="0" priority="15" operator="lessThan">
      <formula>100</formula>
    </cfRule>
  </conditionalFormatting>
  <printOptions horizontalCentered="1"/>
  <pageMargins left="0.45" right="0.2" top="0.3" bottom="0.4" header="0" footer="0"/>
  <pageSetup scale="55" fitToHeight="2" orientation="portrait" r:id="rId1"/>
  <headerFooter alignWithMargins="0">
    <oddFooter>&amp;C&amp;D&amp;R&amp;P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C0E36-51D8-4E78-B53B-7E4872D90FC0}">
  <sheetPr>
    <tabColor rgb="FFFF0000"/>
  </sheetPr>
  <dimension ref="A1:B131"/>
  <sheetViews>
    <sheetView workbookViewId="0">
      <selection activeCell="F21" sqref="F21"/>
    </sheetView>
  </sheetViews>
  <sheetFormatPr defaultRowHeight="12.75" x14ac:dyDescent="0.2"/>
  <cols>
    <col min="1" max="1" width="79.5703125" customWidth="1"/>
  </cols>
  <sheetData>
    <row r="1" spans="1:2" x14ac:dyDescent="0.2">
      <c r="A1" s="79" t="s">
        <v>69</v>
      </c>
      <c r="B1" s="79" t="s">
        <v>70</v>
      </c>
    </row>
    <row r="2" spans="1:2" x14ac:dyDescent="0.2">
      <c r="A2" s="80" t="s">
        <v>223</v>
      </c>
      <c r="B2" s="81" t="s">
        <v>28</v>
      </c>
    </row>
    <row r="3" spans="1:2" x14ac:dyDescent="0.2">
      <c r="A3" s="80" t="s">
        <v>71</v>
      </c>
      <c r="B3" s="81" t="s">
        <v>28</v>
      </c>
    </row>
    <row r="4" spans="1:2" x14ac:dyDescent="0.2">
      <c r="A4" t="s">
        <v>189</v>
      </c>
      <c r="B4" s="81" t="s">
        <v>28</v>
      </c>
    </row>
    <row r="5" spans="1:2" x14ac:dyDescent="0.2">
      <c r="A5" s="80" t="s">
        <v>72</v>
      </c>
      <c r="B5" s="81" t="s">
        <v>28</v>
      </c>
    </row>
    <row r="6" spans="1:2" x14ac:dyDescent="0.2">
      <c r="A6" s="80" t="s">
        <v>195</v>
      </c>
      <c r="B6" s="81" t="s">
        <v>28</v>
      </c>
    </row>
    <row r="7" spans="1:2" x14ac:dyDescent="0.2">
      <c r="A7" s="80" t="s">
        <v>190</v>
      </c>
      <c r="B7" s="81" t="s">
        <v>28</v>
      </c>
    </row>
    <row r="8" spans="1:2" x14ac:dyDescent="0.2">
      <c r="A8" s="80" t="s">
        <v>73</v>
      </c>
      <c r="B8" s="81" t="s">
        <v>28</v>
      </c>
    </row>
    <row r="9" spans="1:2" x14ac:dyDescent="0.2">
      <c r="A9" s="80" t="s">
        <v>74</v>
      </c>
      <c r="B9" s="81" t="s">
        <v>28</v>
      </c>
    </row>
    <row r="10" spans="1:2" x14ac:dyDescent="0.2">
      <c r="A10" s="84" t="s">
        <v>192</v>
      </c>
      <c r="B10" s="81" t="s">
        <v>28</v>
      </c>
    </row>
    <row r="11" spans="1:2" x14ac:dyDescent="0.2">
      <c r="A11" s="80" t="s">
        <v>75</v>
      </c>
      <c r="B11" s="81" t="s">
        <v>28</v>
      </c>
    </row>
    <row r="12" spans="1:2" x14ac:dyDescent="0.2">
      <c r="A12" s="80" t="s">
        <v>76</v>
      </c>
      <c r="B12" s="81" t="s">
        <v>28</v>
      </c>
    </row>
    <row r="13" spans="1:2" x14ac:dyDescent="0.2">
      <c r="A13" s="84" t="s">
        <v>196</v>
      </c>
      <c r="B13" s="81" t="s">
        <v>28</v>
      </c>
    </row>
    <row r="14" spans="1:2" x14ac:dyDescent="0.2">
      <c r="A14" s="80" t="s">
        <v>77</v>
      </c>
      <c r="B14" s="81" t="s">
        <v>28</v>
      </c>
    </row>
    <row r="15" spans="1:2" x14ac:dyDescent="0.2">
      <c r="A15" s="80" t="s">
        <v>78</v>
      </c>
      <c r="B15" s="81" t="s">
        <v>28</v>
      </c>
    </row>
    <row r="16" spans="1:2" x14ac:dyDescent="0.2">
      <c r="A16" s="80" t="s">
        <v>198</v>
      </c>
      <c r="B16" s="81" t="s">
        <v>28</v>
      </c>
    </row>
    <row r="17" spans="1:2" x14ac:dyDescent="0.2">
      <c r="A17" s="80" t="s">
        <v>191</v>
      </c>
      <c r="B17" s="81" t="s">
        <v>28</v>
      </c>
    </row>
    <row r="18" spans="1:2" x14ac:dyDescent="0.2">
      <c r="A18" s="80" t="s">
        <v>194</v>
      </c>
      <c r="B18" s="81" t="s">
        <v>28</v>
      </c>
    </row>
    <row r="19" spans="1:2" x14ac:dyDescent="0.2">
      <c r="A19" s="85" t="s">
        <v>197</v>
      </c>
      <c r="B19" s="81" t="s">
        <v>28</v>
      </c>
    </row>
    <row r="20" spans="1:2" x14ac:dyDescent="0.2">
      <c r="A20" s="80" t="s">
        <v>79</v>
      </c>
      <c r="B20" s="81" t="s">
        <v>28</v>
      </c>
    </row>
    <row r="21" spans="1:2" x14ac:dyDescent="0.2">
      <c r="A21" s="80" t="s">
        <v>193</v>
      </c>
      <c r="B21" s="81" t="s">
        <v>28</v>
      </c>
    </row>
    <row r="22" spans="1:2" x14ac:dyDescent="0.2">
      <c r="A22" s="79" t="s">
        <v>80</v>
      </c>
      <c r="B22" s="79" t="s">
        <v>70</v>
      </c>
    </row>
    <row r="23" spans="1:2" x14ac:dyDescent="0.2">
      <c r="A23" s="80" t="s">
        <v>81</v>
      </c>
      <c r="B23" s="81" t="s">
        <v>28</v>
      </c>
    </row>
    <row r="24" spans="1:2" x14ac:dyDescent="0.2">
      <c r="A24" s="80" t="s">
        <v>82</v>
      </c>
      <c r="B24" s="81" t="s">
        <v>28</v>
      </c>
    </row>
    <row r="25" spans="1:2" x14ac:dyDescent="0.2">
      <c r="A25" s="80" t="s">
        <v>83</v>
      </c>
      <c r="B25" s="81" t="s">
        <v>28</v>
      </c>
    </row>
    <row r="26" spans="1:2" x14ac:dyDescent="0.2">
      <c r="A26" s="80" t="s">
        <v>84</v>
      </c>
      <c r="B26" s="81" t="s">
        <v>28</v>
      </c>
    </row>
    <row r="27" spans="1:2" x14ac:dyDescent="0.2">
      <c r="A27" s="80" t="s">
        <v>85</v>
      </c>
      <c r="B27" s="81" t="s">
        <v>28</v>
      </c>
    </row>
    <row r="28" spans="1:2" x14ac:dyDescent="0.2">
      <c r="A28" s="82" t="s">
        <v>86</v>
      </c>
      <c r="B28" s="81" t="s">
        <v>28</v>
      </c>
    </row>
    <row r="29" spans="1:2" x14ac:dyDescent="0.2">
      <c r="A29" s="80" t="s">
        <v>87</v>
      </c>
      <c r="B29" s="81" t="s">
        <v>28</v>
      </c>
    </row>
    <row r="30" spans="1:2" x14ac:dyDescent="0.2">
      <c r="A30" s="80" t="s">
        <v>88</v>
      </c>
      <c r="B30" s="81" t="s">
        <v>28</v>
      </c>
    </row>
    <row r="31" spans="1:2" x14ac:dyDescent="0.2">
      <c r="A31" s="80" t="s">
        <v>89</v>
      </c>
      <c r="B31" s="81" t="s">
        <v>28</v>
      </c>
    </row>
    <row r="32" spans="1:2" x14ac:dyDescent="0.2">
      <c r="A32" s="80" t="s">
        <v>90</v>
      </c>
      <c r="B32" s="81" t="s">
        <v>28</v>
      </c>
    </row>
    <row r="33" spans="1:2" x14ac:dyDescent="0.2">
      <c r="A33" s="80" t="s">
        <v>91</v>
      </c>
      <c r="B33" s="81" t="s">
        <v>28</v>
      </c>
    </row>
    <row r="34" spans="1:2" x14ac:dyDescent="0.2">
      <c r="A34" s="80" t="s">
        <v>92</v>
      </c>
      <c r="B34" s="81" t="s">
        <v>28</v>
      </c>
    </row>
    <row r="35" spans="1:2" x14ac:dyDescent="0.2">
      <c r="A35" s="80" t="s">
        <v>93</v>
      </c>
      <c r="B35" s="81" t="s">
        <v>28</v>
      </c>
    </row>
    <row r="36" spans="1:2" x14ac:dyDescent="0.2">
      <c r="A36" s="80" t="s">
        <v>94</v>
      </c>
      <c r="B36" s="81" t="s">
        <v>28</v>
      </c>
    </row>
    <row r="37" spans="1:2" x14ac:dyDescent="0.2">
      <c r="A37" s="80" t="s">
        <v>95</v>
      </c>
      <c r="B37" s="81" t="s">
        <v>28</v>
      </c>
    </row>
    <row r="38" spans="1:2" x14ac:dyDescent="0.2">
      <c r="A38" s="80" t="s">
        <v>96</v>
      </c>
      <c r="B38" s="81" t="s">
        <v>28</v>
      </c>
    </row>
    <row r="39" spans="1:2" x14ac:dyDescent="0.2">
      <c r="A39" s="80" t="s">
        <v>97</v>
      </c>
      <c r="B39" s="81" t="s">
        <v>28</v>
      </c>
    </row>
    <row r="40" spans="1:2" x14ac:dyDescent="0.2">
      <c r="A40" s="80" t="s">
        <v>98</v>
      </c>
      <c r="B40" s="81" t="s">
        <v>28</v>
      </c>
    </row>
    <row r="41" spans="1:2" x14ac:dyDescent="0.2">
      <c r="A41" s="80" t="s">
        <v>99</v>
      </c>
      <c r="B41" s="81" t="s">
        <v>28</v>
      </c>
    </row>
    <row r="42" spans="1:2" x14ac:dyDescent="0.2">
      <c r="A42" s="80" t="s">
        <v>100</v>
      </c>
      <c r="B42" s="81" t="s">
        <v>28</v>
      </c>
    </row>
    <row r="43" spans="1:2" x14ac:dyDescent="0.2">
      <c r="A43" s="80" t="s">
        <v>101</v>
      </c>
      <c r="B43" s="81" t="s">
        <v>28</v>
      </c>
    </row>
    <row r="44" spans="1:2" x14ac:dyDescent="0.2">
      <c r="A44" s="80" t="s">
        <v>102</v>
      </c>
      <c r="B44" s="81" t="s">
        <v>28</v>
      </c>
    </row>
    <row r="45" spans="1:2" x14ac:dyDescent="0.2">
      <c r="A45" s="80" t="s">
        <v>103</v>
      </c>
      <c r="B45" s="81" t="s">
        <v>28</v>
      </c>
    </row>
    <row r="46" spans="1:2" x14ac:dyDescent="0.2">
      <c r="A46" s="80" t="s">
        <v>104</v>
      </c>
      <c r="B46" s="81" t="s">
        <v>28</v>
      </c>
    </row>
    <row r="47" spans="1:2" x14ac:dyDescent="0.2">
      <c r="A47" s="80" t="s">
        <v>105</v>
      </c>
      <c r="B47" s="81" t="s">
        <v>28</v>
      </c>
    </row>
    <row r="48" spans="1:2" x14ac:dyDescent="0.2">
      <c r="A48" s="80" t="s">
        <v>106</v>
      </c>
      <c r="B48" s="81" t="s">
        <v>28</v>
      </c>
    </row>
    <row r="49" spans="1:2" x14ac:dyDescent="0.2">
      <c r="A49" s="80" t="s">
        <v>107</v>
      </c>
      <c r="B49" s="81" t="s">
        <v>28</v>
      </c>
    </row>
    <row r="50" spans="1:2" x14ac:dyDescent="0.2">
      <c r="A50" s="80" t="s">
        <v>108</v>
      </c>
      <c r="B50" s="81" t="s">
        <v>28</v>
      </c>
    </row>
    <row r="51" spans="1:2" x14ac:dyDescent="0.2">
      <c r="A51" s="80" t="s">
        <v>109</v>
      </c>
      <c r="B51" s="81" t="s">
        <v>28</v>
      </c>
    </row>
    <row r="52" spans="1:2" x14ac:dyDescent="0.2">
      <c r="A52" s="80" t="s">
        <v>110</v>
      </c>
      <c r="B52" s="81" t="s">
        <v>28</v>
      </c>
    </row>
    <row r="53" spans="1:2" x14ac:dyDescent="0.2">
      <c r="A53" s="80" t="s">
        <v>111</v>
      </c>
      <c r="B53" s="81" t="s">
        <v>28</v>
      </c>
    </row>
    <row r="54" spans="1:2" x14ac:dyDescent="0.2">
      <c r="A54" s="80" t="s">
        <v>112</v>
      </c>
      <c r="B54" s="81" t="s">
        <v>28</v>
      </c>
    </row>
    <row r="55" spans="1:2" x14ac:dyDescent="0.2">
      <c r="A55" s="80" t="s">
        <v>113</v>
      </c>
      <c r="B55" s="81" t="s">
        <v>28</v>
      </c>
    </row>
    <row r="56" spans="1:2" x14ac:dyDescent="0.2">
      <c r="A56" s="80" t="s">
        <v>114</v>
      </c>
      <c r="B56" s="81" t="s">
        <v>28</v>
      </c>
    </row>
    <row r="57" spans="1:2" x14ac:dyDescent="0.2">
      <c r="A57" s="80" t="s">
        <v>115</v>
      </c>
      <c r="B57" s="81" t="s">
        <v>28</v>
      </c>
    </row>
    <row r="58" spans="1:2" x14ac:dyDescent="0.2">
      <c r="A58" s="80" t="s">
        <v>116</v>
      </c>
      <c r="B58" s="81" t="s">
        <v>28</v>
      </c>
    </row>
    <row r="59" spans="1:2" x14ac:dyDescent="0.2">
      <c r="A59" s="83" t="s">
        <v>199</v>
      </c>
      <c r="B59" s="114" t="s">
        <v>28</v>
      </c>
    </row>
    <row r="60" spans="1:2" x14ac:dyDescent="0.2">
      <c r="A60" s="80" t="s">
        <v>117</v>
      </c>
      <c r="B60" s="81" t="s">
        <v>28</v>
      </c>
    </row>
    <row r="61" spans="1:2" ht="25.5" x14ac:dyDescent="0.2">
      <c r="A61" s="113" t="s">
        <v>118</v>
      </c>
      <c r="B61" s="81" t="s">
        <v>28</v>
      </c>
    </row>
    <row r="62" spans="1:2" x14ac:dyDescent="0.2">
      <c r="A62" s="80" t="s">
        <v>119</v>
      </c>
      <c r="B62" s="81" t="s">
        <v>28</v>
      </c>
    </row>
    <row r="63" spans="1:2" x14ac:dyDescent="0.2">
      <c r="A63" s="80" t="s">
        <v>120</v>
      </c>
      <c r="B63" s="81" t="s">
        <v>28</v>
      </c>
    </row>
    <row r="64" spans="1:2" x14ac:dyDescent="0.2">
      <c r="A64" s="80" t="s">
        <v>121</v>
      </c>
      <c r="B64" s="81" t="s">
        <v>28</v>
      </c>
    </row>
    <row r="65" spans="1:2" x14ac:dyDescent="0.2">
      <c r="A65" s="80" t="s">
        <v>122</v>
      </c>
      <c r="B65" s="81" t="s">
        <v>28</v>
      </c>
    </row>
    <row r="66" spans="1:2" x14ac:dyDescent="0.2">
      <c r="A66" s="80" t="s">
        <v>123</v>
      </c>
      <c r="B66" s="81" t="s">
        <v>28</v>
      </c>
    </row>
    <row r="67" spans="1:2" x14ac:dyDescent="0.2">
      <c r="A67" s="80" t="s">
        <v>124</v>
      </c>
      <c r="B67" s="81" t="s">
        <v>28</v>
      </c>
    </row>
    <row r="68" spans="1:2" x14ac:dyDescent="0.2">
      <c r="A68" s="80" t="s">
        <v>125</v>
      </c>
      <c r="B68" s="81" t="s">
        <v>28</v>
      </c>
    </row>
    <row r="69" spans="1:2" x14ac:dyDescent="0.2">
      <c r="A69" s="80" t="s">
        <v>126</v>
      </c>
      <c r="B69" s="81" t="s">
        <v>28</v>
      </c>
    </row>
    <row r="70" spans="1:2" x14ac:dyDescent="0.2">
      <c r="A70" s="80" t="s">
        <v>127</v>
      </c>
      <c r="B70" s="81" t="s">
        <v>28</v>
      </c>
    </row>
    <row r="71" spans="1:2" x14ac:dyDescent="0.2">
      <c r="A71" s="80" t="s">
        <v>128</v>
      </c>
      <c r="B71" s="81" t="s">
        <v>28</v>
      </c>
    </row>
    <row r="72" spans="1:2" x14ac:dyDescent="0.2">
      <c r="A72" s="80" t="s">
        <v>129</v>
      </c>
      <c r="B72" s="81" t="s">
        <v>28</v>
      </c>
    </row>
    <row r="73" spans="1:2" x14ac:dyDescent="0.2">
      <c r="A73" s="80" t="s">
        <v>130</v>
      </c>
      <c r="B73" s="81" t="s">
        <v>28</v>
      </c>
    </row>
    <row r="74" spans="1:2" x14ac:dyDescent="0.2">
      <c r="A74" s="80" t="s">
        <v>131</v>
      </c>
      <c r="B74" s="81" t="s">
        <v>28</v>
      </c>
    </row>
    <row r="75" spans="1:2" x14ac:dyDescent="0.2">
      <c r="A75" s="80" t="s">
        <v>132</v>
      </c>
      <c r="B75" s="81" t="s">
        <v>28</v>
      </c>
    </row>
    <row r="76" spans="1:2" x14ac:dyDescent="0.2">
      <c r="A76" s="80" t="s">
        <v>133</v>
      </c>
      <c r="B76" s="81" t="s">
        <v>28</v>
      </c>
    </row>
    <row r="77" spans="1:2" x14ac:dyDescent="0.2">
      <c r="A77" s="80" t="s">
        <v>134</v>
      </c>
      <c r="B77" s="81" t="s">
        <v>28</v>
      </c>
    </row>
    <row r="78" spans="1:2" x14ac:dyDescent="0.2">
      <c r="A78" s="80" t="s">
        <v>135</v>
      </c>
      <c r="B78" s="81" t="s">
        <v>28</v>
      </c>
    </row>
    <row r="79" spans="1:2" x14ac:dyDescent="0.2">
      <c r="A79" s="80" t="s">
        <v>136</v>
      </c>
      <c r="B79" s="81" t="s">
        <v>28</v>
      </c>
    </row>
    <row r="80" spans="1:2" x14ac:dyDescent="0.2">
      <c r="A80" s="80" t="s">
        <v>137</v>
      </c>
      <c r="B80" s="81" t="s">
        <v>28</v>
      </c>
    </row>
    <row r="81" spans="1:2" x14ac:dyDescent="0.2">
      <c r="A81" s="80" t="s">
        <v>138</v>
      </c>
      <c r="B81" s="81" t="s">
        <v>28</v>
      </c>
    </row>
    <row r="82" spans="1:2" x14ac:dyDescent="0.2">
      <c r="A82" s="80" t="s">
        <v>139</v>
      </c>
      <c r="B82" s="81" t="s">
        <v>28</v>
      </c>
    </row>
    <row r="83" spans="1:2" x14ac:dyDescent="0.2">
      <c r="A83" s="80" t="s">
        <v>140</v>
      </c>
      <c r="B83" s="81" t="s">
        <v>28</v>
      </c>
    </row>
    <row r="84" spans="1:2" x14ac:dyDescent="0.2">
      <c r="A84" s="80" t="s">
        <v>141</v>
      </c>
      <c r="B84" s="81" t="s">
        <v>28</v>
      </c>
    </row>
    <row r="85" spans="1:2" x14ac:dyDescent="0.2">
      <c r="A85" s="80" t="s">
        <v>142</v>
      </c>
      <c r="B85" s="81" t="s">
        <v>28</v>
      </c>
    </row>
    <row r="86" spans="1:2" x14ac:dyDescent="0.2">
      <c r="A86" s="80" t="s">
        <v>143</v>
      </c>
      <c r="B86" s="81" t="s">
        <v>28</v>
      </c>
    </row>
    <row r="87" spans="1:2" x14ac:dyDescent="0.2">
      <c r="A87" s="115" t="s">
        <v>144</v>
      </c>
      <c r="B87" s="114" t="s">
        <v>28</v>
      </c>
    </row>
    <row r="88" spans="1:2" x14ac:dyDescent="0.2">
      <c r="A88" s="80" t="s">
        <v>145</v>
      </c>
      <c r="B88" s="81" t="s">
        <v>28</v>
      </c>
    </row>
    <row r="89" spans="1:2" x14ac:dyDescent="0.2">
      <c r="A89" s="80" t="s">
        <v>146</v>
      </c>
      <c r="B89" s="81" t="s">
        <v>28</v>
      </c>
    </row>
    <row r="90" spans="1:2" x14ac:dyDescent="0.2">
      <c r="A90" s="80" t="s">
        <v>147</v>
      </c>
      <c r="B90" s="81" t="s">
        <v>28</v>
      </c>
    </row>
    <row r="91" spans="1:2" x14ac:dyDescent="0.2">
      <c r="A91" s="80" t="s">
        <v>148</v>
      </c>
      <c r="B91" s="81" t="s">
        <v>28</v>
      </c>
    </row>
    <row r="92" spans="1:2" x14ac:dyDescent="0.2">
      <c r="A92" s="82" t="s">
        <v>149</v>
      </c>
      <c r="B92" s="81" t="s">
        <v>28</v>
      </c>
    </row>
    <row r="93" spans="1:2" x14ac:dyDescent="0.2">
      <c r="A93" s="82" t="s">
        <v>150</v>
      </c>
      <c r="B93" s="81" t="s">
        <v>28</v>
      </c>
    </row>
    <row r="94" spans="1:2" x14ac:dyDescent="0.2">
      <c r="A94" s="82" t="s">
        <v>151</v>
      </c>
      <c r="B94" s="81" t="s">
        <v>28</v>
      </c>
    </row>
    <row r="95" spans="1:2" x14ac:dyDescent="0.2">
      <c r="A95" s="82" t="s">
        <v>152</v>
      </c>
      <c r="B95" s="81" t="s">
        <v>28</v>
      </c>
    </row>
    <row r="96" spans="1:2" x14ac:dyDescent="0.2">
      <c r="A96" s="80" t="s">
        <v>153</v>
      </c>
      <c r="B96" s="81" t="s">
        <v>28</v>
      </c>
    </row>
    <row r="97" spans="1:2" x14ac:dyDescent="0.2">
      <c r="A97" s="80" t="s">
        <v>154</v>
      </c>
      <c r="B97" s="81" t="s">
        <v>28</v>
      </c>
    </row>
    <row r="98" spans="1:2" x14ac:dyDescent="0.2">
      <c r="A98" s="80" t="s">
        <v>155</v>
      </c>
      <c r="B98" s="81" t="s">
        <v>28</v>
      </c>
    </row>
    <row r="99" spans="1:2" x14ac:dyDescent="0.2">
      <c r="A99" s="80" t="s">
        <v>156</v>
      </c>
      <c r="B99" s="81" t="s">
        <v>28</v>
      </c>
    </row>
    <row r="100" spans="1:2" x14ac:dyDescent="0.2">
      <c r="A100" s="115" t="s">
        <v>157</v>
      </c>
      <c r="B100" s="81" t="s">
        <v>28</v>
      </c>
    </row>
    <row r="101" spans="1:2" x14ac:dyDescent="0.2">
      <c r="A101" s="115" t="s">
        <v>158</v>
      </c>
      <c r="B101" s="81" t="s">
        <v>28</v>
      </c>
    </row>
    <row r="102" spans="1:2" x14ac:dyDescent="0.2">
      <c r="A102" s="115" t="s">
        <v>159</v>
      </c>
      <c r="B102" s="81" t="s">
        <v>28</v>
      </c>
    </row>
    <row r="103" spans="1:2" x14ac:dyDescent="0.2">
      <c r="A103" s="80" t="s">
        <v>160</v>
      </c>
      <c r="B103" s="81" t="s">
        <v>28</v>
      </c>
    </row>
    <row r="104" spans="1:2" x14ac:dyDescent="0.2">
      <c r="A104" s="115" t="s">
        <v>161</v>
      </c>
      <c r="B104" s="81" t="s">
        <v>28</v>
      </c>
    </row>
    <row r="105" spans="1:2" x14ac:dyDescent="0.2">
      <c r="A105" s="115" t="s">
        <v>162</v>
      </c>
      <c r="B105" s="81" t="s">
        <v>28</v>
      </c>
    </row>
    <row r="106" spans="1:2" x14ac:dyDescent="0.2">
      <c r="A106" s="80" t="s">
        <v>163</v>
      </c>
      <c r="B106" s="81" t="s">
        <v>28</v>
      </c>
    </row>
    <row r="107" spans="1:2" x14ac:dyDescent="0.2">
      <c r="A107" s="80" t="s">
        <v>164</v>
      </c>
      <c r="B107" s="81" t="s">
        <v>28</v>
      </c>
    </row>
    <row r="108" spans="1:2" x14ac:dyDescent="0.2">
      <c r="A108" s="80" t="s">
        <v>165</v>
      </c>
      <c r="B108" s="81" t="s">
        <v>28</v>
      </c>
    </row>
    <row r="109" spans="1:2" x14ac:dyDescent="0.2">
      <c r="A109" s="80" t="s">
        <v>166</v>
      </c>
      <c r="B109" s="81" t="s">
        <v>28</v>
      </c>
    </row>
    <row r="110" spans="1:2" x14ac:dyDescent="0.2">
      <c r="A110" s="80" t="s">
        <v>167</v>
      </c>
      <c r="B110" s="81" t="s">
        <v>28</v>
      </c>
    </row>
    <row r="111" spans="1:2" x14ac:dyDescent="0.2">
      <c r="A111" s="80" t="s">
        <v>168</v>
      </c>
      <c r="B111" s="81" t="s">
        <v>28</v>
      </c>
    </row>
    <row r="112" spans="1:2" x14ac:dyDescent="0.2">
      <c r="A112" s="80" t="s">
        <v>169</v>
      </c>
      <c r="B112" s="81" t="s">
        <v>28</v>
      </c>
    </row>
    <row r="113" spans="1:2" x14ac:dyDescent="0.2">
      <c r="A113" s="80" t="s">
        <v>170</v>
      </c>
      <c r="B113" s="81" t="s">
        <v>28</v>
      </c>
    </row>
    <row r="114" spans="1:2" x14ac:dyDescent="0.2">
      <c r="A114" s="80" t="s">
        <v>171</v>
      </c>
      <c r="B114" s="81" t="s">
        <v>28</v>
      </c>
    </row>
    <row r="115" spans="1:2" x14ac:dyDescent="0.2">
      <c r="A115" s="80" t="s">
        <v>172</v>
      </c>
      <c r="B115" s="81" t="s">
        <v>28</v>
      </c>
    </row>
    <row r="116" spans="1:2" x14ac:dyDescent="0.2">
      <c r="A116" s="80" t="s">
        <v>173</v>
      </c>
      <c r="B116" s="81" t="s">
        <v>28</v>
      </c>
    </row>
    <row r="117" spans="1:2" x14ac:dyDescent="0.2">
      <c r="A117" s="80" t="s">
        <v>174</v>
      </c>
      <c r="B117" s="81" t="s">
        <v>28</v>
      </c>
    </row>
    <row r="118" spans="1:2" x14ac:dyDescent="0.2">
      <c r="A118" s="80" t="s">
        <v>175</v>
      </c>
      <c r="B118" s="81" t="s">
        <v>28</v>
      </c>
    </row>
    <row r="119" spans="1:2" x14ac:dyDescent="0.2">
      <c r="A119" s="80" t="s">
        <v>176</v>
      </c>
      <c r="B119" s="81" t="s">
        <v>28</v>
      </c>
    </row>
    <row r="120" spans="1:2" x14ac:dyDescent="0.2">
      <c r="A120" s="80" t="s">
        <v>177</v>
      </c>
      <c r="B120" s="81" t="s">
        <v>28</v>
      </c>
    </row>
    <row r="121" spans="1:2" x14ac:dyDescent="0.2">
      <c r="A121" s="80" t="s">
        <v>178</v>
      </c>
      <c r="B121" s="81" t="s">
        <v>28</v>
      </c>
    </row>
    <row r="122" spans="1:2" x14ac:dyDescent="0.2">
      <c r="A122" s="80" t="s">
        <v>179</v>
      </c>
      <c r="B122" s="81" t="s">
        <v>28</v>
      </c>
    </row>
    <row r="123" spans="1:2" x14ac:dyDescent="0.2">
      <c r="A123" s="80" t="s">
        <v>180</v>
      </c>
      <c r="B123" s="81" t="s">
        <v>28</v>
      </c>
    </row>
    <row r="124" spans="1:2" x14ac:dyDescent="0.2">
      <c r="A124" s="80" t="s">
        <v>181</v>
      </c>
      <c r="B124" s="81" t="s">
        <v>28</v>
      </c>
    </row>
    <row r="125" spans="1:2" x14ac:dyDescent="0.2">
      <c r="A125" s="80" t="s">
        <v>182</v>
      </c>
      <c r="B125" s="81" t="s">
        <v>28</v>
      </c>
    </row>
    <row r="126" spans="1:2" x14ac:dyDescent="0.2">
      <c r="A126" s="80" t="s">
        <v>183</v>
      </c>
      <c r="B126" s="81" t="s">
        <v>28</v>
      </c>
    </row>
    <row r="127" spans="1:2" x14ac:dyDescent="0.2">
      <c r="A127" s="80" t="s">
        <v>184</v>
      </c>
      <c r="B127" s="81" t="s">
        <v>28</v>
      </c>
    </row>
    <row r="128" spans="1:2" x14ac:dyDescent="0.2">
      <c r="A128" s="80" t="s">
        <v>185</v>
      </c>
      <c r="B128" s="81" t="s">
        <v>28</v>
      </c>
    </row>
    <row r="129" spans="1:2" x14ac:dyDescent="0.2">
      <c r="A129" s="80" t="s">
        <v>186</v>
      </c>
      <c r="B129" s="81" t="s">
        <v>28</v>
      </c>
    </row>
    <row r="130" spans="1:2" x14ac:dyDescent="0.2">
      <c r="A130" s="80" t="s">
        <v>187</v>
      </c>
      <c r="B130" s="81" t="s">
        <v>28</v>
      </c>
    </row>
    <row r="131" spans="1:2" x14ac:dyDescent="0.2">
      <c r="A131" s="80" t="s">
        <v>188</v>
      </c>
      <c r="B131" s="81" t="s">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(do not attach)</vt:lpstr>
      <vt:lpstr>Engineer Est. &amp; Project Cost</vt:lpstr>
      <vt:lpstr>Allowable Lump Sum Items</vt:lpstr>
      <vt:lpstr>'Engineer Est. &amp; Project Cost'!Print_Area</vt:lpstr>
      <vt:lpstr>'Engineer Est. &amp; Project Cost'!Print_Titles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Estimate</dc:title>
  <dc:subject>Template</dc:subject>
  <dc:creator>Contra Costa County</dc:creator>
  <cp:lastModifiedBy>Mcwilliam, Teresa Rs@DOT</cp:lastModifiedBy>
  <cp:lastPrinted>2020-03-19T19:37:50Z</cp:lastPrinted>
  <dcterms:created xsi:type="dcterms:W3CDTF">2000-08-21T20:41:12Z</dcterms:created>
  <dcterms:modified xsi:type="dcterms:W3CDTF">2020-03-23T16:17:53Z</dcterms:modified>
</cp:coreProperties>
</file>