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altrans-my.sharepoint.com/personal/the_pham_dot_ca_gov/Documents/Desktop/For Review/Form Change 6-29-22/Resources Docs/"/>
    </mc:Choice>
  </mc:AlternateContent>
  <xr:revisionPtr revIDLastSave="0" documentId="8_{17BE6476-99F8-4BDC-BC15-332B070C1C5C}" xr6:coauthVersionLast="47" xr6:coauthVersionMax="47" xr10:uidLastSave="{00000000-0000-0000-0000-000000000000}"/>
  <bookViews>
    <workbookView xWindow="-110" yWindow="-110" windowWidth="19420" windowHeight="10420" xr2:uid="{00000000-000D-0000-FFFF-FFFF00000000}"/>
  </bookViews>
  <sheets>
    <sheet name="CostAnalysi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6" i="1" l="1"/>
  <c r="U13" i="1"/>
  <c r="U18" i="1"/>
  <c r="O18" i="1"/>
  <c r="I18" i="1"/>
  <c r="Q24" i="1"/>
  <c r="Q25" i="1"/>
  <c r="Q27" i="1"/>
  <c r="S25" i="1"/>
  <c r="U25" i="1" s="1"/>
  <c r="S27" i="1"/>
  <c r="U27" i="1" s="1"/>
  <c r="S24" i="1"/>
  <c r="U24" i="1" s="1"/>
  <c r="U28" i="1" l="1"/>
  <c r="I25" i="1"/>
  <c r="I26" i="1"/>
  <c r="I27" i="1"/>
  <c r="I24" i="1"/>
  <c r="O14" i="1"/>
  <c r="O15" i="1"/>
  <c r="O16" i="1"/>
  <c r="Q16" i="1" s="1"/>
  <c r="O17" i="1"/>
  <c r="Q17" i="1" s="1"/>
  <c r="O19" i="1"/>
  <c r="O13" i="1"/>
  <c r="O12" i="1"/>
  <c r="I13" i="1"/>
  <c r="I14" i="1"/>
  <c r="I15" i="1"/>
  <c r="I16" i="1"/>
  <c r="I17" i="1"/>
  <c r="I19" i="1"/>
  <c r="I12" i="1"/>
  <c r="S15" i="1" l="1"/>
  <c r="U15" i="1" s="1"/>
  <c r="Q15" i="1"/>
  <c r="Q14" i="1"/>
  <c r="S14" i="1"/>
  <c r="U14" i="1" s="1"/>
  <c r="I28" i="1"/>
  <c r="I20" i="1"/>
  <c r="Q19" i="1"/>
  <c r="S19" i="1"/>
  <c r="U19" i="1" s="1"/>
  <c r="S17" i="1"/>
  <c r="U17" i="1" s="1"/>
  <c r="Q12" i="1"/>
  <c r="S12" i="1"/>
  <c r="U12" i="1" s="1"/>
  <c r="S16" i="1"/>
  <c r="U16" i="1" s="1"/>
  <c r="U20" i="1" l="1"/>
</calcChain>
</file>

<file path=xl/sharedStrings.xml><?xml version="1.0" encoding="utf-8"?>
<sst xmlns="http://schemas.openxmlformats.org/spreadsheetml/2006/main" count="114" uniqueCount="70">
  <si>
    <t>Cost Analysis Worksheet</t>
  </si>
  <si>
    <t>Consultant Name:</t>
  </si>
  <si>
    <t>Contract Number:</t>
  </si>
  <si>
    <t>Date of Cost Analysis:</t>
  </si>
  <si>
    <t>Cost Analysis Performed by:</t>
  </si>
  <si>
    <t>Classification</t>
  </si>
  <si>
    <t>Name</t>
  </si>
  <si>
    <t># Hours</t>
  </si>
  <si>
    <t>x</t>
  </si>
  <si>
    <t>=</t>
  </si>
  <si>
    <t>Total Labor Cost</t>
  </si>
  <si>
    <t>÷</t>
  </si>
  <si>
    <t>Jane Doe</t>
  </si>
  <si>
    <t>Project Manager</t>
  </si>
  <si>
    <t>John Doe</t>
  </si>
  <si>
    <t>Sr. Civil Engineer</t>
  </si>
  <si>
    <t>Envir. Scientist</t>
  </si>
  <si>
    <t>Jr. Highway Engineer</t>
  </si>
  <si>
    <t>Inspector</t>
  </si>
  <si>
    <t>Technician</t>
  </si>
  <si>
    <t xml:space="preserve">     Total Labor</t>
  </si>
  <si>
    <t>Total Cost</t>
  </si>
  <si>
    <t>Description</t>
  </si>
  <si>
    <t>Salary From                 Payroll Register *</t>
  </si>
  <si>
    <t>OTHER DIRECT COSTS</t>
  </si>
  <si>
    <t>LABOR COSTS</t>
  </si>
  <si>
    <t xml:space="preserve">     Total Other Direct Costs</t>
  </si>
  <si>
    <t>Printing</t>
  </si>
  <si>
    <t>PROPOSED RATE</t>
  </si>
  <si>
    <t>ACTUAL RATE</t>
  </si>
  <si>
    <t xml:space="preserve">Raw Materials </t>
  </si>
  <si>
    <t>Purchased Product</t>
  </si>
  <si>
    <t>Principle-in-Charge ***</t>
  </si>
  <si>
    <t xml:space="preserve"> </t>
  </si>
  <si>
    <t>Mileage ****</t>
  </si>
  <si>
    <t># of Units</t>
  </si>
  <si>
    <t>DISALLOWABLE</t>
  </si>
  <si>
    <t>Disallowable            (=A-B)</t>
  </si>
  <si>
    <t>ALLOWED</t>
  </si>
  <si>
    <t>Disallowable         (=A-B)</t>
  </si>
  <si>
    <t>Actual                   Hourly Rate                  B</t>
  </si>
  <si>
    <t>Proposed Hourly Rate                A</t>
  </si>
  <si>
    <t>Invoice Price *                             B</t>
  </si>
  <si>
    <t>Proposed Price/Unit                 A</t>
  </si>
  <si>
    <t>Allowed Hourly Rate           (=Lessor of B or A)</t>
  </si>
  <si>
    <t>Allowed Unit Price                 (=Lessor of B or A)</t>
  </si>
  <si>
    <t>Admin. Staff *****</t>
  </si>
  <si>
    <t>Total Allowed Labor Cost</t>
  </si>
  <si>
    <t>Total Allowed Other Direct Cost</t>
  </si>
  <si>
    <t>TOTAL</t>
  </si>
  <si>
    <t>*</t>
  </si>
  <si>
    <t>**</t>
  </si>
  <si>
    <t>***</t>
  </si>
  <si>
    <t>****</t>
  </si>
  <si>
    <t>*****</t>
  </si>
  <si>
    <t xml:space="preserve">Supporting documents must be kept in the project files. </t>
  </si>
  <si>
    <t>Part time employees or employees who have not worked a full year shall use total hours worked instead of standard hours of 2080.</t>
  </si>
  <si>
    <t xml:space="preserve">Identify key personnel </t>
  </si>
  <si>
    <t xml:space="preserve">DPA rate as indicated in Master Agreement. </t>
  </si>
  <si>
    <t>(Provide title here)</t>
  </si>
  <si>
    <t>The Federal cost principles do not allow costs billed to federal/state project contracts if the costs are generally recorded as indirect costs and/or not billed to other clients as direct costs.</t>
  </si>
  <si>
    <t xml:space="preserve">Prime </t>
  </si>
  <si>
    <t>Sub</t>
  </si>
  <si>
    <t>(Per 23 CFR 172.11)</t>
  </si>
  <si>
    <t>Standard Hours Or Total Hours Worked **</t>
  </si>
  <si>
    <t xml:space="preserve"> For example, if the admin. staff hours were recorded as indirect costs in the book or not charged to other contracts, then the admin. costs are not allowed and cannot be billed to federal/state project contracts. </t>
  </si>
  <si>
    <r>
      <rPr>
        <b/>
        <sz val="12"/>
        <color theme="1"/>
        <rFont val="Calibri"/>
        <family val="2"/>
        <scheme val="minor"/>
      </rPr>
      <t>ICR</t>
    </r>
    <r>
      <rPr>
        <b/>
        <sz val="11"/>
        <color theme="1"/>
        <rFont val="Calibri"/>
        <family val="2"/>
        <scheme val="minor"/>
      </rPr>
      <t>:</t>
    </r>
    <r>
      <rPr>
        <sz val="11"/>
        <color theme="1"/>
        <rFont val="Calibri"/>
        <family val="2"/>
        <scheme val="minor"/>
      </rPr>
      <t xml:space="preserve"> Documentation supporting the acceptance of the ICR for the most recent fiscal year to be applied to the contract?</t>
    </r>
  </si>
  <si>
    <r>
      <rPr>
        <b/>
        <sz val="12"/>
        <color theme="1"/>
        <rFont val="Calibri"/>
        <family val="2"/>
        <scheme val="minor"/>
      </rPr>
      <t>Fee (profit) %</t>
    </r>
    <r>
      <rPr>
        <b/>
        <sz val="11"/>
        <color theme="1"/>
        <rFont val="Calibri"/>
        <family val="2"/>
        <scheme val="minor"/>
      </rPr>
      <t>:</t>
    </r>
    <r>
      <rPr>
        <sz val="11"/>
        <color theme="1"/>
        <rFont val="Calibri"/>
        <family val="2"/>
        <scheme val="minor"/>
      </rPr>
      <t xml:space="preserve"> Negotiated per applicable requirements and reasonable and supportable?</t>
    </r>
  </si>
  <si>
    <r>
      <rPr>
        <b/>
        <sz val="12"/>
        <color theme="1"/>
        <rFont val="Calibri"/>
        <family val="2"/>
        <scheme val="minor"/>
      </rPr>
      <t>ICR</t>
    </r>
    <r>
      <rPr>
        <b/>
        <sz val="11"/>
        <color theme="1"/>
        <rFont val="Calibri"/>
        <family val="2"/>
        <scheme val="minor"/>
      </rPr>
      <t>:</t>
    </r>
    <r>
      <rPr>
        <sz val="11"/>
        <color theme="1"/>
        <rFont val="Calibri"/>
        <family val="2"/>
        <scheme val="minor"/>
      </rPr>
      <t xml:space="preserve"> The Consultant's Certification of Indirect Costs and Financial Management System for Indirect Cost Rate (ICR) for the most recent fiscal year signed and dated?</t>
    </r>
  </si>
  <si>
    <t xml:space="preserve"> CFO       Procurement Office        Contract Administrator          or Equivalent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</si>
</sst>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2" x14ac:knownFonts="1">
    <font>
      <sz val="11"/>
      <color theme="1"/>
      <name val="Calibri"/>
      <family val="2"/>
      <scheme val="minor"/>
    </font>
    <font>
      <sz val="11"/>
      <color theme="1"/>
      <name val="Calibri"/>
      <family val="2"/>
      <scheme val="minor"/>
    </font>
    <font>
      <sz val="11"/>
      <color rgb="FF000000"/>
      <name val="Calibri"/>
      <family val="2"/>
    </font>
    <font>
      <b/>
      <sz val="11"/>
      <color theme="1"/>
      <name val="Calibri"/>
      <family val="2"/>
      <scheme val="minor"/>
    </font>
    <font>
      <b/>
      <sz val="16"/>
      <name val="Calibri"/>
      <family val="2"/>
      <scheme val="minor"/>
    </font>
    <font>
      <sz val="11"/>
      <name val="Calibri"/>
      <family val="2"/>
      <scheme val="minor"/>
    </font>
    <font>
      <b/>
      <sz val="11"/>
      <name val="Calibri"/>
      <family val="2"/>
      <scheme val="minor"/>
    </font>
    <font>
      <b/>
      <sz val="12"/>
      <name val="Calibri"/>
      <family val="2"/>
      <scheme val="minor"/>
    </font>
    <font>
      <b/>
      <sz val="11"/>
      <name val="Calibri"/>
      <family val="2"/>
    </font>
    <font>
      <sz val="12"/>
      <name val="Calibri"/>
      <family val="2"/>
      <scheme val="minor"/>
    </font>
    <font>
      <b/>
      <sz val="12"/>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9" tint="0.79998168889431442"/>
        <bgColor indexed="64"/>
      </patternFill>
    </fill>
  </fills>
  <borders count="1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0">
    <xf numFmtId="0" fontId="0" fillId="0" borderId="0" xfId="0"/>
    <xf numFmtId="0" fontId="5" fillId="0" borderId="0" xfId="0" applyFont="1" applyAlignment="1">
      <alignment vertical="top"/>
    </xf>
    <xf numFmtId="0" fontId="4" fillId="0" borderId="0" xfId="0" applyFont="1" applyFill="1" applyBorder="1" applyAlignment="1">
      <alignment horizontal="center" vertical="top"/>
    </xf>
    <xf numFmtId="164" fontId="4" fillId="0" borderId="0" xfId="0" applyNumberFormat="1" applyFont="1" applyFill="1" applyBorder="1" applyAlignment="1">
      <alignment horizontal="center" vertical="top"/>
    </xf>
    <xf numFmtId="0" fontId="5" fillId="0" borderId="2" xfId="0" applyFont="1" applyBorder="1" applyAlignment="1">
      <alignment vertical="top"/>
    </xf>
    <xf numFmtId="0" fontId="6" fillId="0" borderId="3" xfId="0" applyFont="1" applyFill="1" applyBorder="1" applyAlignment="1">
      <alignment horizontal="left" vertical="top"/>
    </xf>
    <xf numFmtId="0" fontId="6" fillId="0" borderId="3" xfId="0" applyFont="1" applyFill="1" applyBorder="1" applyAlignment="1">
      <alignment vertical="top"/>
    </xf>
    <xf numFmtId="0" fontId="6" fillId="0" borderId="3" xfId="0" applyFont="1" applyFill="1" applyBorder="1" applyAlignment="1">
      <alignment horizontal="center" vertical="top"/>
    </xf>
    <xf numFmtId="0" fontId="5" fillId="0" borderId="3" xfId="0" applyFont="1" applyBorder="1" applyAlignment="1">
      <alignment horizontal="left" vertical="top"/>
    </xf>
    <xf numFmtId="0" fontId="5" fillId="0" borderId="3" xfId="0" applyFont="1" applyBorder="1" applyAlignment="1">
      <alignment horizontal="center" vertical="top"/>
    </xf>
    <xf numFmtId="0" fontId="5" fillId="0" borderId="3"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6" fillId="0" borderId="0" xfId="0" applyFont="1" applyBorder="1" applyAlignment="1">
      <alignment vertical="top"/>
    </xf>
    <xf numFmtId="0" fontId="6" fillId="0" borderId="0" xfId="0" applyFont="1" applyFill="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vertical="top"/>
    </xf>
    <xf numFmtId="0" fontId="5" fillId="0" borderId="6" xfId="0" applyFont="1" applyBorder="1" applyAlignment="1">
      <alignment vertical="top"/>
    </xf>
    <xf numFmtId="164" fontId="5" fillId="0" borderId="0" xfId="0" applyNumberFormat="1" applyFont="1" applyBorder="1" applyAlignment="1">
      <alignment horizontal="center" vertical="top"/>
    </xf>
    <xf numFmtId="0" fontId="5" fillId="0" borderId="0" xfId="0" applyFont="1" applyBorder="1" applyAlignment="1">
      <alignment horizontal="left" vertical="top"/>
    </xf>
    <xf numFmtId="0" fontId="6" fillId="0" borderId="0" xfId="0" applyFont="1" applyFill="1" applyBorder="1" applyAlignment="1">
      <alignment horizontal="left" vertical="top"/>
    </xf>
    <xf numFmtId="0" fontId="5" fillId="0" borderId="1" xfId="0" applyFont="1" applyBorder="1" applyAlignment="1">
      <alignment horizontal="left" vertical="top"/>
    </xf>
    <xf numFmtId="0" fontId="7" fillId="0" borderId="0" xfId="0" applyFont="1" applyFill="1" applyBorder="1" applyAlignment="1">
      <alignment vertical="top"/>
    </xf>
    <xf numFmtId="0" fontId="5" fillId="0" borderId="0" xfId="0" applyFont="1" applyFill="1" applyBorder="1" applyAlignment="1">
      <alignment vertical="top"/>
    </xf>
    <xf numFmtId="43" fontId="5" fillId="0" borderId="0" xfId="1" applyFont="1" applyFill="1" applyBorder="1" applyAlignment="1">
      <alignment horizontal="center" vertical="top"/>
    </xf>
    <xf numFmtId="0" fontId="5" fillId="0" borderId="0" xfId="0" applyFont="1" applyFill="1" applyBorder="1" applyAlignment="1">
      <alignment horizontal="center" vertical="top"/>
    </xf>
    <xf numFmtId="164" fontId="6" fillId="0" borderId="0" xfId="0" applyNumberFormat="1" applyFont="1" applyFill="1" applyBorder="1" applyAlignment="1">
      <alignment horizontal="center" vertical="top"/>
    </xf>
    <xf numFmtId="164" fontId="5" fillId="0" borderId="0" xfId="0" applyNumberFormat="1" applyFont="1" applyFill="1" applyBorder="1" applyAlignment="1">
      <alignment horizontal="center" vertical="top"/>
    </xf>
    <xf numFmtId="0" fontId="7" fillId="0" borderId="0" xfId="0" applyFont="1" applyFill="1" applyBorder="1" applyAlignment="1">
      <alignment horizontal="center" vertical="top"/>
    </xf>
    <xf numFmtId="164" fontId="7" fillId="2" borderId="0" xfId="0" applyNumberFormat="1" applyFont="1" applyFill="1" applyBorder="1" applyAlignment="1">
      <alignment horizontal="center" vertical="top"/>
    </xf>
    <xf numFmtId="164" fontId="7" fillId="0" borderId="0" xfId="0" applyNumberFormat="1" applyFont="1" applyFill="1" applyBorder="1" applyAlignment="1">
      <alignment horizontal="center" vertical="top"/>
    </xf>
    <xf numFmtId="0" fontId="7" fillId="2" borderId="0" xfId="0" applyFont="1" applyFill="1" applyBorder="1" applyAlignment="1">
      <alignment horizontal="center" vertical="top"/>
    </xf>
    <xf numFmtId="43" fontId="5" fillId="0" borderId="0" xfId="1" applyFont="1" applyBorder="1" applyAlignment="1">
      <alignment horizontal="center" vertical="top"/>
    </xf>
    <xf numFmtId="0" fontId="6" fillId="0" borderId="0" xfId="0" applyFont="1" applyBorder="1" applyAlignment="1">
      <alignment horizontal="center" vertical="top" wrapText="1"/>
    </xf>
    <xf numFmtId="43" fontId="6" fillId="2" borderId="0" xfId="1" applyFont="1" applyFill="1" applyBorder="1" applyAlignment="1">
      <alignment horizontal="center" vertical="top" wrapText="1"/>
    </xf>
    <xf numFmtId="0" fontId="6" fillId="2" borderId="0" xfId="0" applyFont="1" applyFill="1" applyBorder="1" applyAlignment="1">
      <alignment horizontal="center" vertical="top" wrapText="1"/>
    </xf>
    <xf numFmtId="164" fontId="6" fillId="2" borderId="0" xfId="0" applyNumberFormat="1" applyFont="1" applyFill="1" applyBorder="1" applyAlignment="1">
      <alignment horizontal="center" vertical="top" wrapText="1"/>
    </xf>
    <xf numFmtId="164" fontId="8" fillId="2" borderId="0" xfId="0" applyNumberFormat="1" applyFont="1" applyFill="1" applyBorder="1" applyAlignment="1">
      <alignment horizontal="center" vertical="top" wrapText="1"/>
    </xf>
    <xf numFmtId="164" fontId="6" fillId="0" borderId="0" xfId="0" applyNumberFormat="1" applyFont="1" applyBorder="1" applyAlignment="1">
      <alignment horizontal="center" vertical="top" wrapText="1"/>
    </xf>
    <xf numFmtId="0" fontId="9" fillId="0" borderId="0" xfId="0" applyFont="1" applyBorder="1" applyAlignment="1">
      <alignment vertical="top"/>
    </xf>
    <xf numFmtId="1" fontId="5" fillId="0" borderId="0" xfId="1" applyNumberFormat="1" applyFont="1" applyBorder="1" applyAlignment="1">
      <alignment horizontal="center" vertical="top"/>
    </xf>
    <xf numFmtId="0" fontId="5" fillId="0" borderId="0" xfId="0" applyFont="1" applyBorder="1" applyAlignment="1">
      <alignment horizontal="center" vertical="top" wrapText="1"/>
    </xf>
    <xf numFmtId="44" fontId="5" fillId="0" borderId="0" xfId="0" applyNumberFormat="1" applyFont="1" applyBorder="1" applyAlignment="1">
      <alignment horizontal="center" vertical="top"/>
    </xf>
    <xf numFmtId="0" fontId="5" fillId="0" borderId="0" xfId="0" applyFont="1" applyFill="1" applyBorder="1" applyAlignment="1">
      <alignment horizontal="center" vertical="top" wrapText="1"/>
    </xf>
    <xf numFmtId="44" fontId="5" fillId="0" borderId="0" xfId="2" applyFont="1" applyBorder="1" applyAlignment="1">
      <alignment horizontal="center" vertical="top"/>
    </xf>
    <xf numFmtId="44" fontId="5" fillId="0" borderId="0" xfId="2" applyNumberFormat="1" applyFont="1" applyBorder="1" applyAlignment="1">
      <alignment horizontal="center" vertical="top"/>
    </xf>
    <xf numFmtId="164" fontId="8" fillId="0" borderId="0" xfId="0" applyNumberFormat="1" applyFont="1" applyBorder="1" applyAlignment="1">
      <alignment horizontal="center" vertical="top" wrapText="1"/>
    </xf>
    <xf numFmtId="164" fontId="5" fillId="0" borderId="0" xfId="0" applyNumberFormat="1" applyFont="1" applyBorder="1" applyAlignment="1">
      <alignment horizontal="right" vertical="top"/>
    </xf>
    <xf numFmtId="1" fontId="5" fillId="0" borderId="0" xfId="0" applyNumberFormat="1" applyFont="1" applyBorder="1" applyAlignment="1">
      <alignment horizontal="center" vertical="top"/>
    </xf>
    <xf numFmtId="164" fontId="5" fillId="0" borderId="0" xfId="2" applyNumberFormat="1" applyFont="1" applyBorder="1" applyAlignment="1">
      <alignment horizontal="center" vertical="top"/>
    </xf>
    <xf numFmtId="1" fontId="5" fillId="0" borderId="0" xfId="1" applyNumberFormat="1" applyFont="1" applyFill="1" applyBorder="1" applyAlignment="1">
      <alignment horizontal="center" vertical="top"/>
    </xf>
    <xf numFmtId="164" fontId="5" fillId="3" borderId="0" xfId="0" applyNumberFormat="1" applyFont="1" applyFill="1" applyBorder="1" applyAlignment="1">
      <alignment horizontal="center" vertical="top"/>
    </xf>
    <xf numFmtId="1" fontId="5" fillId="0" borderId="0" xfId="0" applyNumberFormat="1" applyFont="1" applyFill="1" applyBorder="1" applyAlignment="1">
      <alignment horizontal="center" vertical="top"/>
    </xf>
    <xf numFmtId="0" fontId="9" fillId="4" borderId="0" xfId="0" applyFont="1" applyFill="1" applyBorder="1" applyAlignment="1">
      <alignment vertical="top"/>
    </xf>
    <xf numFmtId="164" fontId="5" fillId="4" borderId="0" xfId="0" applyNumberFormat="1" applyFont="1" applyFill="1" applyBorder="1" applyAlignment="1">
      <alignment horizontal="center" vertical="top"/>
    </xf>
    <xf numFmtId="0" fontId="7" fillId="0" borderId="0" xfId="0" applyFont="1" applyBorder="1" applyAlignment="1">
      <alignment vertical="top"/>
    </xf>
    <xf numFmtId="43" fontId="6" fillId="0" borderId="0" xfId="1" applyFont="1" applyBorder="1" applyAlignment="1">
      <alignment horizontal="center" vertical="top"/>
    </xf>
    <xf numFmtId="44" fontId="6" fillId="0" borderId="0" xfId="0" applyNumberFormat="1" applyFont="1" applyBorder="1" applyAlignment="1">
      <alignment horizontal="center" vertical="top"/>
    </xf>
    <xf numFmtId="0" fontId="6" fillId="0" borderId="0" xfId="0" applyFont="1" applyFill="1" applyBorder="1" applyAlignment="1">
      <alignment horizontal="center" vertical="top" wrapText="1"/>
    </xf>
    <xf numFmtId="44" fontId="6" fillId="0" borderId="0" xfId="2" applyFont="1" applyBorder="1" applyAlignment="1">
      <alignment horizontal="center" vertical="top"/>
    </xf>
    <xf numFmtId="0" fontId="6" fillId="0" borderId="0" xfId="0" applyFont="1" applyBorder="1" applyAlignment="1">
      <alignment horizontal="center"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horizontal="right" vertical="top"/>
    </xf>
    <xf numFmtId="43" fontId="6" fillId="2" borderId="0" xfId="1" applyFont="1" applyFill="1" applyBorder="1" applyAlignment="1">
      <alignment horizontal="center" vertical="top"/>
    </xf>
    <xf numFmtId="164" fontId="6" fillId="2" borderId="0" xfId="0" applyNumberFormat="1" applyFont="1" applyFill="1" applyBorder="1" applyAlignment="1">
      <alignment horizontal="center" vertical="top"/>
    </xf>
    <xf numFmtId="0" fontId="5" fillId="0" borderId="7" xfId="0" applyFont="1" applyBorder="1" applyAlignment="1">
      <alignment vertical="top"/>
    </xf>
    <xf numFmtId="0" fontId="5" fillId="0" borderId="8" xfId="0" applyFont="1" applyBorder="1" applyAlignment="1">
      <alignment vertical="top"/>
    </xf>
    <xf numFmtId="0" fontId="5" fillId="0" borderId="8" xfId="0" applyFont="1" applyBorder="1" applyAlignment="1">
      <alignment horizontal="center" vertical="top"/>
    </xf>
    <xf numFmtId="164" fontId="5" fillId="0" borderId="8" xfId="0" applyNumberFormat="1" applyFont="1" applyBorder="1" applyAlignment="1">
      <alignment horizontal="center" vertical="top"/>
    </xf>
    <xf numFmtId="0" fontId="5" fillId="0" borderId="9" xfId="0" applyFont="1" applyBorder="1" applyAlignment="1">
      <alignment vertical="top"/>
    </xf>
    <xf numFmtId="0" fontId="5" fillId="0" borderId="0" xfId="0" applyFont="1" applyAlignment="1">
      <alignment horizontal="center" vertical="top"/>
    </xf>
    <xf numFmtId="164" fontId="5" fillId="0" borderId="0" xfId="0" applyNumberFormat="1" applyFont="1" applyAlignment="1">
      <alignment horizontal="center" vertical="top"/>
    </xf>
    <xf numFmtId="0" fontId="11" fillId="0" borderId="0" xfId="0" applyFont="1" applyAlignment="1">
      <alignment vertical="top"/>
    </xf>
    <xf numFmtId="0" fontId="5" fillId="0" borderId="0" xfId="0" applyFont="1" applyFill="1" applyAlignment="1">
      <alignment vertical="top"/>
    </xf>
    <xf numFmtId="0" fontId="5" fillId="4" borderId="0" xfId="0" applyFont="1" applyFill="1" applyAlignment="1">
      <alignment vertical="top"/>
    </xf>
    <xf numFmtId="0" fontId="5" fillId="0" borderId="0" xfId="0" applyFont="1" applyFill="1" applyAlignment="1">
      <alignment horizontal="center" vertical="top"/>
    </xf>
    <xf numFmtId="164" fontId="5" fillId="0" borderId="0" xfId="0" applyNumberFormat="1" applyFont="1" applyFill="1" applyAlignment="1">
      <alignment horizontal="center" vertical="top"/>
    </xf>
    <xf numFmtId="0" fontId="5" fillId="2" borderId="0" xfId="0" applyFont="1" applyFill="1" applyAlignment="1">
      <alignment horizontal="center" vertical="top"/>
    </xf>
    <xf numFmtId="0" fontId="0" fillId="0" borderId="0" xfId="0" applyFont="1" applyBorder="1" applyAlignment="1">
      <alignment vertical="top" wrapText="1"/>
    </xf>
    <xf numFmtId="0" fontId="0" fillId="0" borderId="0" xfId="0" applyAlignment="1">
      <alignmen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266700</xdr:colOff>
          <xdr:row>4</xdr:row>
          <xdr:rowOff>190500</xdr:rowOff>
        </xdr:from>
        <xdr:to>
          <xdr:col>3</xdr:col>
          <xdr:colOff>476250</xdr:colOff>
          <xdr:row>5</xdr:row>
          <xdr:rowOff>203200</xdr:rowOff>
        </xdr:to>
        <xdr:sp macro="" textlink="">
          <xdr:nvSpPr>
            <xdr:cNvPr id="1031" name="Check Box 7" descr="CFO"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527050</xdr:colOff>
          <xdr:row>4</xdr:row>
          <xdr:rowOff>184150</xdr:rowOff>
        </xdr:from>
        <xdr:to>
          <xdr:col>5</xdr:col>
          <xdr:colOff>88900</xdr:colOff>
          <xdr:row>5</xdr:row>
          <xdr:rowOff>190500</xdr:rowOff>
        </xdr:to>
        <xdr:sp macro="" textlink="">
          <xdr:nvSpPr>
            <xdr:cNvPr id="1033" name="Check Box 9" descr="procurement offic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xdr:row>
          <xdr:rowOff>184150</xdr:rowOff>
        </xdr:from>
        <xdr:to>
          <xdr:col>8</xdr:col>
          <xdr:colOff>647700</xdr:colOff>
          <xdr:row>5</xdr:row>
          <xdr:rowOff>190500</xdr:rowOff>
        </xdr:to>
        <xdr:sp macro="" textlink="">
          <xdr:nvSpPr>
            <xdr:cNvPr id="1035" name="Check Box 11" descr="contract administer"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565150</xdr:colOff>
          <xdr:row>4</xdr:row>
          <xdr:rowOff>184150</xdr:rowOff>
        </xdr:from>
        <xdr:to>
          <xdr:col>10</xdr:col>
          <xdr:colOff>781050</xdr:colOff>
          <xdr:row>5</xdr:row>
          <xdr:rowOff>190500</xdr:rowOff>
        </xdr:to>
        <xdr:sp macro="" textlink="">
          <xdr:nvSpPr>
            <xdr:cNvPr id="1037" name="Check Box 13" descr="or equivant"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374650</xdr:colOff>
          <xdr:row>1</xdr:row>
          <xdr:rowOff>247650</xdr:rowOff>
        </xdr:from>
        <xdr:to>
          <xdr:col>10</xdr:col>
          <xdr:colOff>590550</xdr:colOff>
          <xdr:row>2</xdr:row>
          <xdr:rowOff>203200</xdr:rowOff>
        </xdr:to>
        <xdr:sp macro="" textlink="">
          <xdr:nvSpPr>
            <xdr:cNvPr id="1038" name="Check Box 14" descr="prime"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xdr:row>
          <xdr:rowOff>247650</xdr:rowOff>
        </xdr:from>
        <xdr:to>
          <xdr:col>12</xdr:col>
          <xdr:colOff>457200</xdr:colOff>
          <xdr:row>2</xdr:row>
          <xdr:rowOff>203200</xdr:rowOff>
        </xdr:to>
        <xdr:sp macro="" textlink="">
          <xdr:nvSpPr>
            <xdr:cNvPr id="1039" name="Check Box 15" descr="sub"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28</xdr:row>
          <xdr:rowOff>171450</xdr:rowOff>
        </xdr:from>
        <xdr:to>
          <xdr:col>18</xdr:col>
          <xdr:colOff>374650</xdr:colOff>
          <xdr:row>29</xdr:row>
          <xdr:rowOff>209550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Yes and documented in project files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28</xdr:row>
          <xdr:rowOff>184150</xdr:rowOff>
        </xdr:from>
        <xdr:to>
          <xdr:col>20</xdr:col>
          <xdr:colOff>1123950</xdr:colOff>
          <xdr:row>29</xdr:row>
          <xdr:rowOff>215900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No ICR applied to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171450</xdr:rowOff>
        </xdr:from>
        <xdr:to>
          <xdr:col>18</xdr:col>
          <xdr:colOff>361950</xdr:colOff>
          <xdr:row>32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Yes and documented in project files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30</xdr:row>
          <xdr:rowOff>146050</xdr:rowOff>
        </xdr:from>
        <xdr:to>
          <xdr:col>20</xdr:col>
          <xdr:colOff>1123950</xdr:colOff>
          <xdr:row>31</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No ICR applied to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165100</xdr:rowOff>
        </xdr:from>
        <xdr:to>
          <xdr:col>18</xdr:col>
          <xdr:colOff>304800</xdr:colOff>
          <xdr:row>34</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Yes and documented in project files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33</xdr:row>
          <xdr:rowOff>152400</xdr:rowOff>
        </xdr:from>
        <xdr:to>
          <xdr:col>20</xdr:col>
          <xdr:colOff>1123950</xdr:colOff>
          <xdr:row>34</xdr:row>
          <xdr:rowOff>190500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No fee applied to contract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44"/>
  <sheetViews>
    <sheetView tabSelected="1" topLeftCell="A28" zoomScaleNormal="100" workbookViewId="0">
      <selection activeCell="E4" sqref="E4"/>
    </sheetView>
  </sheetViews>
  <sheetFormatPr defaultColWidth="9.1796875" defaultRowHeight="14.5" x14ac:dyDescent="0.35"/>
  <cols>
    <col min="1" max="1" width="6.26953125" style="1" customWidth="1"/>
    <col min="2" max="2" width="1.7265625" style="1" customWidth="1"/>
    <col min="3" max="3" width="26.1796875" style="1" customWidth="1"/>
    <col min="4" max="4" width="15.81640625" style="1" customWidth="1"/>
    <col min="5" max="5" width="9.54296875" style="70" customWidth="1"/>
    <col min="6" max="6" width="2.54296875" style="70" customWidth="1"/>
    <col min="7" max="7" width="10.453125" style="71" customWidth="1"/>
    <col min="8" max="8" width="1.81640625" style="70" customWidth="1"/>
    <col min="9" max="9" width="11.7265625" style="70" customWidth="1"/>
    <col min="10" max="10" width="1.7265625" style="70" customWidth="1"/>
    <col min="11" max="11" width="12.81640625" style="70" customWidth="1"/>
    <col min="12" max="12" width="2" style="70" customWidth="1"/>
    <col min="13" max="13" width="10.26953125" style="70" customWidth="1"/>
    <col min="14" max="14" width="2" style="70" customWidth="1"/>
    <col min="15" max="15" width="9.1796875" style="70"/>
    <col min="16" max="16" width="1.7265625" style="70" customWidth="1"/>
    <col min="17" max="17" width="16.7265625" style="70" customWidth="1"/>
    <col min="18" max="18" width="1.7265625" style="1" customWidth="1"/>
    <col min="19" max="19" width="16.26953125" style="1" customWidth="1"/>
    <col min="20" max="20" width="1.7265625" style="1" customWidth="1"/>
    <col min="21" max="21" width="16.7265625" style="1" customWidth="1"/>
    <col min="22" max="22" width="2" style="1" customWidth="1"/>
    <col min="23" max="16384" width="9.1796875" style="1"/>
  </cols>
  <sheetData>
    <row r="1" spans="2:22" ht="21" x14ac:dyDescent="0.35">
      <c r="B1" s="2"/>
      <c r="C1" s="2"/>
      <c r="D1" s="2"/>
      <c r="E1" s="2"/>
      <c r="F1" s="2"/>
      <c r="G1" s="2"/>
      <c r="H1" s="2"/>
      <c r="I1" s="2" t="s">
        <v>0</v>
      </c>
      <c r="J1" s="2"/>
      <c r="K1" s="2"/>
      <c r="L1" s="2"/>
      <c r="M1" s="2"/>
      <c r="N1" s="2"/>
      <c r="O1" s="2"/>
      <c r="P1" s="2"/>
      <c r="Q1" s="2"/>
      <c r="R1" s="2"/>
      <c r="S1" s="2"/>
      <c r="T1" s="2"/>
      <c r="U1" s="2"/>
      <c r="V1" s="2"/>
    </row>
    <row r="2" spans="2:22" ht="21.5" thickBot="1" x14ac:dyDescent="0.4">
      <c r="C2" s="2"/>
      <c r="D2" s="2"/>
      <c r="E2" s="2"/>
      <c r="F2" s="2"/>
      <c r="G2" s="3"/>
      <c r="H2" s="2"/>
      <c r="I2" s="2"/>
      <c r="J2" s="2"/>
      <c r="K2" s="2"/>
      <c r="L2" s="2"/>
      <c r="M2" s="2"/>
      <c r="N2" s="2"/>
      <c r="O2" s="2"/>
      <c r="P2" s="2"/>
      <c r="Q2" s="2"/>
    </row>
    <row r="3" spans="2:22" ht="16.899999999999999" customHeight="1" x14ac:dyDescent="0.35">
      <c r="B3" s="4"/>
      <c r="C3" s="5" t="s">
        <v>1</v>
      </c>
      <c r="D3" s="6"/>
      <c r="E3" s="6"/>
      <c r="F3" s="6"/>
      <c r="G3" s="6"/>
      <c r="H3" s="6"/>
      <c r="I3" s="6"/>
      <c r="J3" s="7"/>
      <c r="K3" s="8" t="s">
        <v>61</v>
      </c>
      <c r="L3" s="9"/>
      <c r="M3" s="8" t="s">
        <v>62</v>
      </c>
      <c r="N3" s="9"/>
      <c r="O3" s="9"/>
      <c r="P3" s="9"/>
      <c r="Q3" s="9"/>
      <c r="R3" s="10"/>
      <c r="S3" s="10"/>
      <c r="T3" s="10"/>
      <c r="U3" s="10"/>
      <c r="V3" s="11"/>
    </row>
    <row r="4" spans="2:22" ht="16.899999999999999" customHeight="1" x14ac:dyDescent="0.35">
      <c r="B4" s="12"/>
      <c r="C4" s="13" t="s">
        <v>2</v>
      </c>
      <c r="D4" s="19"/>
      <c r="E4" s="19"/>
      <c r="F4" s="19"/>
      <c r="G4" s="19"/>
      <c r="H4" s="19"/>
      <c r="I4" s="19"/>
      <c r="J4" s="14"/>
      <c r="K4" s="15"/>
      <c r="L4" s="15"/>
      <c r="M4" s="15"/>
      <c r="N4" s="15"/>
      <c r="O4" s="15"/>
      <c r="P4" s="15"/>
      <c r="Q4" s="15"/>
      <c r="R4" s="16"/>
      <c r="S4" s="16"/>
      <c r="T4" s="16"/>
      <c r="U4" s="16"/>
      <c r="V4" s="17"/>
    </row>
    <row r="5" spans="2:22" ht="16.899999999999999" customHeight="1" x14ac:dyDescent="0.35">
      <c r="B5" s="12"/>
      <c r="C5" s="13" t="s">
        <v>3</v>
      </c>
      <c r="D5" s="19"/>
      <c r="E5" s="19"/>
      <c r="F5" s="19"/>
      <c r="G5" s="19"/>
      <c r="H5" s="19"/>
      <c r="I5" s="19"/>
      <c r="J5" s="14"/>
      <c r="K5" s="18"/>
      <c r="L5" s="18"/>
      <c r="M5" s="15"/>
      <c r="N5" s="15"/>
      <c r="O5" s="18"/>
      <c r="P5" s="18"/>
      <c r="Q5" s="15"/>
      <c r="R5" s="16"/>
      <c r="S5" s="16"/>
      <c r="T5" s="16"/>
      <c r="U5" s="16"/>
      <c r="V5" s="17"/>
    </row>
    <row r="6" spans="2:22" ht="16.899999999999999" customHeight="1" x14ac:dyDescent="0.35">
      <c r="B6" s="12"/>
      <c r="C6" s="13" t="s">
        <v>4</v>
      </c>
      <c r="D6" s="19" t="s">
        <v>69</v>
      </c>
      <c r="E6" s="19"/>
      <c r="F6" s="19"/>
      <c r="G6" s="19"/>
      <c r="H6" s="19"/>
      <c r="I6" s="19"/>
      <c r="J6" s="20"/>
      <c r="K6" s="19"/>
      <c r="L6" s="21" t="s">
        <v>59</v>
      </c>
      <c r="M6" s="21"/>
      <c r="N6" s="21"/>
      <c r="O6" s="21"/>
      <c r="P6" s="21"/>
      <c r="Q6" s="21"/>
      <c r="R6" s="16"/>
      <c r="S6" s="16"/>
      <c r="T6" s="16"/>
      <c r="U6" s="16"/>
      <c r="V6" s="17"/>
    </row>
    <row r="7" spans="2:22" x14ac:dyDescent="0.35">
      <c r="B7" s="12"/>
      <c r="C7" s="13"/>
      <c r="D7" s="19" t="s">
        <v>33</v>
      </c>
      <c r="E7" s="15"/>
      <c r="F7" s="15"/>
      <c r="G7" s="15"/>
      <c r="H7" s="15"/>
      <c r="I7" s="15"/>
      <c r="J7" s="14"/>
      <c r="K7" s="15"/>
      <c r="L7" s="15"/>
      <c r="M7" s="15"/>
      <c r="N7" s="15"/>
      <c r="O7" s="15"/>
      <c r="P7" s="15"/>
      <c r="Q7" s="15"/>
      <c r="R7" s="16"/>
      <c r="S7" s="16"/>
      <c r="T7" s="16"/>
      <c r="U7" s="16"/>
      <c r="V7" s="17"/>
    </row>
    <row r="8" spans="2:22" ht="15.5" x14ac:dyDescent="0.35">
      <c r="B8" s="12"/>
      <c r="C8" s="22"/>
      <c r="D8" s="23"/>
      <c r="E8" s="24"/>
      <c r="F8" s="25"/>
      <c r="G8" s="26"/>
      <c r="H8" s="14"/>
      <c r="I8" s="26"/>
      <c r="J8" s="14"/>
      <c r="K8" s="27"/>
      <c r="L8" s="27"/>
      <c r="M8" s="25"/>
      <c r="N8" s="25"/>
      <c r="O8" s="27"/>
      <c r="P8" s="27"/>
      <c r="Q8" s="25"/>
      <c r="R8" s="16"/>
      <c r="S8" s="16"/>
      <c r="T8" s="16"/>
      <c r="U8" s="16"/>
      <c r="V8" s="17"/>
    </row>
    <row r="9" spans="2:22" ht="15.5" x14ac:dyDescent="0.35">
      <c r="B9" s="12"/>
      <c r="C9" s="22"/>
      <c r="D9" s="16"/>
      <c r="E9" s="31"/>
      <c r="F9" s="31"/>
      <c r="G9" s="31" t="s">
        <v>28</v>
      </c>
      <c r="H9" s="31"/>
      <c r="I9" s="31"/>
      <c r="J9" s="28"/>
      <c r="K9" s="77"/>
      <c r="L9" s="29" t="s">
        <v>29</v>
      </c>
      <c r="M9" s="29"/>
      <c r="N9" s="29"/>
      <c r="O9" s="29"/>
      <c r="P9" s="30"/>
      <c r="Q9" s="31" t="s">
        <v>36</v>
      </c>
      <c r="R9" s="16"/>
      <c r="S9" s="31" t="s">
        <v>38</v>
      </c>
      <c r="T9" s="16"/>
      <c r="U9" s="31" t="s">
        <v>49</v>
      </c>
      <c r="V9" s="17"/>
    </row>
    <row r="10" spans="2:22" ht="15.5" x14ac:dyDescent="0.35">
      <c r="B10" s="12"/>
      <c r="C10" s="22" t="s">
        <v>25</v>
      </c>
      <c r="D10" s="16"/>
      <c r="E10" s="32"/>
      <c r="F10" s="15"/>
      <c r="G10" s="18"/>
      <c r="H10" s="25"/>
      <c r="I10" s="27"/>
      <c r="J10" s="15"/>
      <c r="K10" s="15"/>
      <c r="L10" s="15"/>
      <c r="M10" s="15"/>
      <c r="N10" s="15"/>
      <c r="O10" s="18"/>
      <c r="P10" s="18"/>
      <c r="Q10" s="15"/>
      <c r="R10" s="16"/>
      <c r="S10" s="16"/>
      <c r="T10" s="16"/>
      <c r="U10" s="16"/>
      <c r="V10" s="17"/>
    </row>
    <row r="11" spans="2:22" ht="72.5" x14ac:dyDescent="0.35">
      <c r="B11" s="12"/>
      <c r="C11" s="33" t="s">
        <v>5</v>
      </c>
      <c r="D11" s="33" t="s">
        <v>6</v>
      </c>
      <c r="E11" s="34" t="s">
        <v>7</v>
      </c>
      <c r="F11" s="35" t="s">
        <v>8</v>
      </c>
      <c r="G11" s="36" t="s">
        <v>41</v>
      </c>
      <c r="H11" s="35" t="s">
        <v>9</v>
      </c>
      <c r="I11" s="36" t="s">
        <v>10</v>
      </c>
      <c r="J11" s="33"/>
      <c r="K11" s="36" t="s">
        <v>23</v>
      </c>
      <c r="L11" s="37" t="s">
        <v>11</v>
      </c>
      <c r="M11" s="35" t="s">
        <v>64</v>
      </c>
      <c r="N11" s="35" t="s">
        <v>9</v>
      </c>
      <c r="O11" s="36" t="s">
        <v>40</v>
      </c>
      <c r="P11" s="38"/>
      <c r="Q11" s="35" t="s">
        <v>37</v>
      </c>
      <c r="R11" s="16"/>
      <c r="S11" s="35" t="s">
        <v>44</v>
      </c>
      <c r="T11" s="16"/>
      <c r="U11" s="35" t="s">
        <v>47</v>
      </c>
      <c r="V11" s="17"/>
    </row>
    <row r="12" spans="2:22" ht="15.5" x14ac:dyDescent="0.35">
      <c r="B12" s="12"/>
      <c r="C12" s="39" t="s">
        <v>32</v>
      </c>
      <c r="D12" s="16" t="s">
        <v>12</v>
      </c>
      <c r="E12" s="40">
        <v>100</v>
      </c>
      <c r="F12" s="41" t="s">
        <v>8</v>
      </c>
      <c r="G12" s="42">
        <v>57.69</v>
      </c>
      <c r="H12" s="43" t="s">
        <v>9</v>
      </c>
      <c r="I12" s="44">
        <f>E12*G12</f>
        <v>5769</v>
      </c>
      <c r="J12" s="15"/>
      <c r="K12" s="45">
        <v>120000</v>
      </c>
      <c r="L12" s="46" t="s">
        <v>11</v>
      </c>
      <c r="M12" s="40">
        <v>2080</v>
      </c>
      <c r="N12" s="43" t="s">
        <v>9</v>
      </c>
      <c r="O12" s="42">
        <f>K12/M12</f>
        <v>57.692307692307693</v>
      </c>
      <c r="P12" s="18"/>
      <c r="Q12" s="18">
        <f>G12-O12</f>
        <v>-2.3076923076956746E-3</v>
      </c>
      <c r="R12" s="16"/>
      <c r="S12" s="18">
        <f>O12</f>
        <v>57.692307692307693</v>
      </c>
      <c r="T12" s="16"/>
      <c r="U12" s="47">
        <f>S12*E12</f>
        <v>5769.2307692307695</v>
      </c>
      <c r="V12" s="17"/>
    </row>
    <row r="13" spans="2:22" ht="15.5" x14ac:dyDescent="0.35">
      <c r="B13" s="12"/>
      <c r="C13" s="39" t="s">
        <v>13</v>
      </c>
      <c r="D13" s="16" t="s">
        <v>14</v>
      </c>
      <c r="E13" s="40">
        <v>76</v>
      </c>
      <c r="F13" s="41" t="s">
        <v>8</v>
      </c>
      <c r="G13" s="42">
        <v>50</v>
      </c>
      <c r="H13" s="43" t="s">
        <v>9</v>
      </c>
      <c r="I13" s="44">
        <f t="shared" ref="I13:I19" si="0">E13*G13</f>
        <v>3800</v>
      </c>
      <c r="J13" s="15"/>
      <c r="K13" s="42">
        <v>51000</v>
      </c>
      <c r="L13" s="46" t="s">
        <v>11</v>
      </c>
      <c r="M13" s="40">
        <v>1000</v>
      </c>
      <c r="N13" s="43" t="s">
        <v>9</v>
      </c>
      <c r="O13" s="42">
        <f t="shared" ref="O13:O19" si="1">K13/M13</f>
        <v>51</v>
      </c>
      <c r="P13" s="18"/>
      <c r="Q13" s="18">
        <v>0</v>
      </c>
      <c r="R13" s="16"/>
      <c r="S13" s="18">
        <v>50</v>
      </c>
      <c r="T13" s="16"/>
      <c r="U13" s="47">
        <f t="shared" ref="U13:U19" si="2">S13*E13</f>
        <v>3800</v>
      </c>
      <c r="V13" s="17"/>
    </row>
    <row r="14" spans="2:22" ht="15.5" x14ac:dyDescent="0.35">
      <c r="B14" s="12"/>
      <c r="C14" s="39" t="s">
        <v>15</v>
      </c>
      <c r="D14" s="16"/>
      <c r="E14" s="48">
        <v>50</v>
      </c>
      <c r="F14" s="41" t="s">
        <v>8</v>
      </c>
      <c r="G14" s="42">
        <v>47</v>
      </c>
      <c r="H14" s="43" t="s">
        <v>9</v>
      </c>
      <c r="I14" s="44">
        <f t="shared" si="0"/>
        <v>2350</v>
      </c>
      <c r="J14" s="15"/>
      <c r="K14" s="42">
        <v>92000</v>
      </c>
      <c r="L14" s="46" t="s">
        <v>11</v>
      </c>
      <c r="M14" s="40">
        <v>2080</v>
      </c>
      <c r="N14" s="43" t="s">
        <v>9</v>
      </c>
      <c r="O14" s="45">
        <f t="shared" si="1"/>
        <v>44.230769230769234</v>
      </c>
      <c r="P14" s="49"/>
      <c r="Q14" s="18">
        <f>G14-O14</f>
        <v>2.7692307692307665</v>
      </c>
      <c r="R14" s="16"/>
      <c r="S14" s="18">
        <f t="shared" ref="S14:S19" si="3">O14</f>
        <v>44.230769230769234</v>
      </c>
      <c r="T14" s="16"/>
      <c r="U14" s="47">
        <f t="shared" si="2"/>
        <v>2211.5384615384619</v>
      </c>
      <c r="V14" s="17"/>
    </row>
    <row r="15" spans="2:22" ht="15.5" x14ac:dyDescent="0.35">
      <c r="B15" s="12"/>
      <c r="C15" s="39" t="s">
        <v>16</v>
      </c>
      <c r="D15" s="16"/>
      <c r="E15" s="48">
        <v>50</v>
      </c>
      <c r="F15" s="41" t="s">
        <v>8</v>
      </c>
      <c r="G15" s="42">
        <v>45</v>
      </c>
      <c r="H15" s="43" t="s">
        <v>9</v>
      </c>
      <c r="I15" s="44">
        <f t="shared" si="0"/>
        <v>2250</v>
      </c>
      <c r="J15" s="15"/>
      <c r="K15" s="42">
        <v>91520</v>
      </c>
      <c r="L15" s="46" t="s">
        <v>11</v>
      </c>
      <c r="M15" s="50">
        <v>2080</v>
      </c>
      <c r="N15" s="43" t="s">
        <v>9</v>
      </c>
      <c r="O15" s="42">
        <f t="shared" si="1"/>
        <v>44</v>
      </c>
      <c r="P15" s="18"/>
      <c r="Q15" s="51">
        <f>G15-O15</f>
        <v>1</v>
      </c>
      <c r="R15" s="16"/>
      <c r="S15" s="18">
        <f t="shared" si="3"/>
        <v>44</v>
      </c>
      <c r="T15" s="16"/>
      <c r="U15" s="47">
        <f>S15*E15</f>
        <v>2200</v>
      </c>
      <c r="V15" s="17"/>
    </row>
    <row r="16" spans="2:22" ht="15.5" x14ac:dyDescent="0.35">
      <c r="B16" s="12"/>
      <c r="C16" s="39" t="s">
        <v>17</v>
      </c>
      <c r="D16" s="16"/>
      <c r="E16" s="48">
        <v>50</v>
      </c>
      <c r="F16" s="41" t="s">
        <v>8</v>
      </c>
      <c r="G16" s="42">
        <v>42</v>
      </c>
      <c r="H16" s="43" t="s">
        <v>9</v>
      </c>
      <c r="I16" s="44">
        <f t="shared" si="0"/>
        <v>2100</v>
      </c>
      <c r="J16" s="15"/>
      <c r="K16" s="42">
        <v>4200</v>
      </c>
      <c r="L16" s="46" t="s">
        <v>11</v>
      </c>
      <c r="M16" s="50">
        <v>100</v>
      </c>
      <c r="N16" s="43" t="s">
        <v>9</v>
      </c>
      <c r="O16" s="42">
        <f t="shared" si="1"/>
        <v>42</v>
      </c>
      <c r="P16" s="18"/>
      <c r="Q16" s="18">
        <f>G16-O16</f>
        <v>0</v>
      </c>
      <c r="R16" s="16"/>
      <c r="S16" s="18">
        <f t="shared" si="3"/>
        <v>42</v>
      </c>
      <c r="T16" s="16"/>
      <c r="U16" s="47">
        <f t="shared" si="2"/>
        <v>2100</v>
      </c>
      <c r="V16" s="17"/>
    </row>
    <row r="17" spans="2:22" ht="15.5" x14ac:dyDescent="0.35">
      <c r="B17" s="12"/>
      <c r="C17" s="39" t="s">
        <v>18</v>
      </c>
      <c r="D17" s="16"/>
      <c r="E17" s="52">
        <v>50</v>
      </c>
      <c r="F17" s="41" t="s">
        <v>8</v>
      </c>
      <c r="G17" s="42">
        <v>38</v>
      </c>
      <c r="H17" s="43" t="s">
        <v>9</v>
      </c>
      <c r="I17" s="44">
        <f t="shared" si="0"/>
        <v>1900</v>
      </c>
      <c r="J17" s="15"/>
      <c r="K17" s="42">
        <v>79040</v>
      </c>
      <c r="L17" s="46" t="s">
        <v>11</v>
      </c>
      <c r="M17" s="50">
        <v>2080</v>
      </c>
      <c r="N17" s="43" t="s">
        <v>9</v>
      </c>
      <c r="O17" s="42">
        <f t="shared" si="1"/>
        <v>38</v>
      </c>
      <c r="P17" s="18"/>
      <c r="Q17" s="18">
        <f>G17-O17</f>
        <v>0</v>
      </c>
      <c r="R17" s="16"/>
      <c r="S17" s="18">
        <f t="shared" si="3"/>
        <v>38</v>
      </c>
      <c r="T17" s="16"/>
      <c r="U17" s="47">
        <f t="shared" si="2"/>
        <v>1900</v>
      </c>
      <c r="V17" s="17"/>
    </row>
    <row r="18" spans="2:22" ht="15.5" x14ac:dyDescent="0.35">
      <c r="B18" s="12"/>
      <c r="C18" s="53" t="s">
        <v>46</v>
      </c>
      <c r="D18" s="16"/>
      <c r="E18" s="52">
        <v>15</v>
      </c>
      <c r="F18" s="41" t="s">
        <v>8</v>
      </c>
      <c r="G18" s="42">
        <v>15</v>
      </c>
      <c r="H18" s="43" t="s">
        <v>9</v>
      </c>
      <c r="I18" s="44">
        <f t="shared" si="0"/>
        <v>225</v>
      </c>
      <c r="J18" s="15"/>
      <c r="K18" s="42">
        <v>55000</v>
      </c>
      <c r="L18" s="46" t="s">
        <v>11</v>
      </c>
      <c r="M18" s="50">
        <v>2080</v>
      </c>
      <c r="N18" s="43" t="s">
        <v>9</v>
      </c>
      <c r="O18" s="42">
        <f t="shared" si="1"/>
        <v>26.442307692307693</v>
      </c>
      <c r="P18" s="18"/>
      <c r="Q18" s="54">
        <v>0</v>
      </c>
      <c r="R18" s="16"/>
      <c r="S18" s="18">
        <v>0</v>
      </c>
      <c r="T18" s="16"/>
      <c r="U18" s="47">
        <f t="shared" si="2"/>
        <v>0</v>
      </c>
      <c r="V18" s="17"/>
    </row>
    <row r="19" spans="2:22" ht="15.5" x14ac:dyDescent="0.35">
      <c r="B19" s="12"/>
      <c r="C19" s="39" t="s">
        <v>19</v>
      </c>
      <c r="D19" s="16"/>
      <c r="E19" s="52">
        <v>50</v>
      </c>
      <c r="F19" s="41" t="s">
        <v>8</v>
      </c>
      <c r="G19" s="42">
        <v>35</v>
      </c>
      <c r="H19" s="43" t="s">
        <v>9</v>
      </c>
      <c r="I19" s="44">
        <f t="shared" si="0"/>
        <v>1750</v>
      </c>
      <c r="J19" s="15"/>
      <c r="K19" s="42">
        <v>54000</v>
      </c>
      <c r="L19" s="46" t="s">
        <v>11</v>
      </c>
      <c r="M19" s="40">
        <v>1600</v>
      </c>
      <c r="N19" s="43" t="s">
        <v>9</v>
      </c>
      <c r="O19" s="42">
        <f t="shared" si="1"/>
        <v>33.75</v>
      </c>
      <c r="P19" s="18"/>
      <c r="Q19" s="18">
        <f t="shared" ref="Q19" si="4">G19-O19</f>
        <v>1.25</v>
      </c>
      <c r="R19" s="16"/>
      <c r="S19" s="18">
        <f t="shared" si="3"/>
        <v>33.75</v>
      </c>
      <c r="T19" s="16"/>
      <c r="U19" s="47">
        <f t="shared" si="2"/>
        <v>1687.5</v>
      </c>
      <c r="V19" s="17"/>
    </row>
    <row r="20" spans="2:22" ht="15.5" x14ac:dyDescent="0.35">
      <c r="B20" s="12"/>
      <c r="C20" s="55" t="s">
        <v>20</v>
      </c>
      <c r="D20" s="13"/>
      <c r="E20" s="56"/>
      <c r="F20" s="33"/>
      <c r="G20" s="57"/>
      <c r="H20" s="58"/>
      <c r="I20" s="59">
        <f>SUM(I12:I19)</f>
        <v>20144</v>
      </c>
      <c r="J20" s="60"/>
      <c r="K20" s="57"/>
      <c r="L20" s="61"/>
      <c r="M20" s="60"/>
      <c r="N20" s="60"/>
      <c r="O20" s="61"/>
      <c r="P20" s="61"/>
      <c r="Q20" s="60"/>
      <c r="R20" s="16"/>
      <c r="S20" s="16"/>
      <c r="T20" s="16"/>
      <c r="U20" s="62">
        <f>SUM(U12:U19)</f>
        <v>19668.26923076923</v>
      </c>
      <c r="V20" s="17"/>
    </row>
    <row r="21" spans="2:22" x14ac:dyDescent="0.35">
      <c r="B21" s="12"/>
      <c r="C21" s="16"/>
      <c r="D21" s="16"/>
      <c r="E21" s="15"/>
      <c r="F21" s="15"/>
      <c r="G21" s="18"/>
      <c r="H21" s="15"/>
      <c r="I21" s="15"/>
      <c r="J21" s="15"/>
      <c r="K21" s="15"/>
      <c r="L21" s="15"/>
      <c r="M21" s="15"/>
      <c r="N21" s="15"/>
      <c r="O21" s="15"/>
      <c r="P21" s="15"/>
      <c r="Q21" s="15"/>
      <c r="R21" s="16"/>
      <c r="S21" s="16"/>
      <c r="T21" s="16"/>
      <c r="U21" s="16"/>
      <c r="V21" s="17"/>
    </row>
    <row r="22" spans="2:22" ht="15.5" x14ac:dyDescent="0.35">
      <c r="B22" s="12"/>
      <c r="C22" s="22" t="s">
        <v>24</v>
      </c>
      <c r="D22" s="16"/>
      <c r="E22" s="15"/>
      <c r="F22" s="15"/>
      <c r="G22" s="18"/>
      <c r="H22" s="15"/>
      <c r="I22" s="15"/>
      <c r="J22" s="15"/>
      <c r="K22" s="15"/>
      <c r="L22" s="15"/>
      <c r="M22" s="15"/>
      <c r="N22" s="15"/>
      <c r="O22" s="15"/>
      <c r="P22" s="15"/>
      <c r="Q22" s="15"/>
      <c r="R22" s="16"/>
      <c r="S22" s="16"/>
      <c r="T22" s="16"/>
      <c r="U22" s="16"/>
      <c r="V22" s="17"/>
    </row>
    <row r="23" spans="2:22" ht="43.9" customHeight="1" x14ac:dyDescent="0.35">
      <c r="B23" s="12"/>
      <c r="C23" s="60" t="s">
        <v>22</v>
      </c>
      <c r="D23" s="60"/>
      <c r="E23" s="63" t="s">
        <v>35</v>
      </c>
      <c r="F23" s="35" t="s">
        <v>8</v>
      </c>
      <c r="G23" s="36" t="s">
        <v>43</v>
      </c>
      <c r="H23" s="35" t="s">
        <v>9</v>
      </c>
      <c r="I23" s="64" t="s">
        <v>21</v>
      </c>
      <c r="J23" s="60"/>
      <c r="K23" s="36" t="s">
        <v>42</v>
      </c>
      <c r="L23" s="61"/>
      <c r="M23" s="60"/>
      <c r="N23" s="60"/>
      <c r="O23" s="61"/>
      <c r="P23" s="61"/>
      <c r="Q23" s="35" t="s">
        <v>39</v>
      </c>
      <c r="R23" s="16"/>
      <c r="S23" s="35" t="s">
        <v>45</v>
      </c>
      <c r="T23" s="16"/>
      <c r="U23" s="35" t="s">
        <v>48</v>
      </c>
      <c r="V23" s="17"/>
    </row>
    <row r="24" spans="2:22" ht="15.5" x14ac:dyDescent="0.35">
      <c r="B24" s="12"/>
      <c r="C24" s="39" t="s">
        <v>30</v>
      </c>
      <c r="D24" s="16"/>
      <c r="E24" s="40">
        <v>5</v>
      </c>
      <c r="F24" s="41" t="s">
        <v>8</v>
      </c>
      <c r="G24" s="18">
        <v>1234</v>
      </c>
      <c r="H24" s="43" t="s">
        <v>9</v>
      </c>
      <c r="I24" s="18">
        <f>E24*G24</f>
        <v>6170</v>
      </c>
      <c r="J24" s="15"/>
      <c r="K24" s="18">
        <v>1200</v>
      </c>
      <c r="L24" s="15"/>
      <c r="M24" s="15"/>
      <c r="N24" s="15"/>
      <c r="O24" s="15"/>
      <c r="P24" s="15"/>
      <c r="Q24" s="18">
        <f>G24-K24</f>
        <v>34</v>
      </c>
      <c r="R24" s="16"/>
      <c r="S24" s="18">
        <f>K24</f>
        <v>1200</v>
      </c>
      <c r="T24" s="16"/>
      <c r="U24" s="18">
        <f>S24*E24</f>
        <v>6000</v>
      </c>
      <c r="V24" s="17"/>
    </row>
    <row r="25" spans="2:22" ht="15.5" x14ac:dyDescent="0.35">
      <c r="B25" s="12"/>
      <c r="C25" s="39" t="s">
        <v>31</v>
      </c>
      <c r="D25" s="16"/>
      <c r="E25" s="40">
        <v>20</v>
      </c>
      <c r="F25" s="41" t="s">
        <v>8</v>
      </c>
      <c r="G25" s="18">
        <v>500</v>
      </c>
      <c r="H25" s="43" t="s">
        <v>9</v>
      </c>
      <c r="I25" s="18">
        <f t="shared" ref="I25:I27" si="5">E25*G25</f>
        <v>10000</v>
      </c>
      <c r="J25" s="15"/>
      <c r="K25" s="18">
        <v>450</v>
      </c>
      <c r="L25" s="15"/>
      <c r="M25" s="15"/>
      <c r="N25" s="15"/>
      <c r="O25" s="15"/>
      <c r="P25" s="15"/>
      <c r="Q25" s="18">
        <f t="shared" ref="Q25:Q27" si="6">G25-K25</f>
        <v>50</v>
      </c>
      <c r="R25" s="16"/>
      <c r="S25" s="18">
        <f t="shared" ref="S25:S27" si="7">K25</f>
        <v>450</v>
      </c>
      <c r="T25" s="16"/>
      <c r="U25" s="18">
        <f t="shared" ref="U25:U27" si="8">S25*E25</f>
        <v>9000</v>
      </c>
      <c r="V25" s="17"/>
    </row>
    <row r="26" spans="2:22" ht="15.5" x14ac:dyDescent="0.35">
      <c r="B26" s="12"/>
      <c r="C26" s="39" t="s">
        <v>34</v>
      </c>
      <c r="D26" s="16"/>
      <c r="E26" s="48">
        <v>500</v>
      </c>
      <c r="F26" s="41" t="s">
        <v>8</v>
      </c>
      <c r="G26" s="18">
        <v>0.54</v>
      </c>
      <c r="H26" s="43" t="s">
        <v>9</v>
      </c>
      <c r="I26" s="18">
        <f t="shared" si="5"/>
        <v>270</v>
      </c>
      <c r="J26" s="15"/>
      <c r="K26" s="18">
        <v>0.6</v>
      </c>
      <c r="L26" s="15"/>
      <c r="M26" s="15"/>
      <c r="N26" s="15"/>
      <c r="O26" s="15"/>
      <c r="P26" s="15"/>
      <c r="Q26" s="18">
        <v>0</v>
      </c>
      <c r="R26" s="16"/>
      <c r="S26" s="18">
        <v>0.54</v>
      </c>
      <c r="T26" s="16"/>
      <c r="U26" s="18">
        <f t="shared" si="8"/>
        <v>270</v>
      </c>
      <c r="V26" s="17"/>
    </row>
    <row r="27" spans="2:22" ht="15.5" x14ac:dyDescent="0.35">
      <c r="B27" s="12"/>
      <c r="C27" s="39" t="s">
        <v>27</v>
      </c>
      <c r="D27" s="16"/>
      <c r="E27" s="48">
        <v>100</v>
      </c>
      <c r="F27" s="41" t="s">
        <v>8</v>
      </c>
      <c r="G27" s="18">
        <v>1.5</v>
      </c>
      <c r="H27" s="43" t="s">
        <v>9</v>
      </c>
      <c r="I27" s="18">
        <f t="shared" si="5"/>
        <v>150</v>
      </c>
      <c r="J27" s="15"/>
      <c r="K27" s="18">
        <v>1.5</v>
      </c>
      <c r="L27" s="15"/>
      <c r="M27" s="15"/>
      <c r="N27" s="15"/>
      <c r="O27" s="15"/>
      <c r="P27" s="15"/>
      <c r="Q27" s="18">
        <f t="shared" si="6"/>
        <v>0</v>
      </c>
      <c r="R27" s="16"/>
      <c r="S27" s="18">
        <f t="shared" si="7"/>
        <v>1.5</v>
      </c>
      <c r="T27" s="16"/>
      <c r="U27" s="18">
        <f t="shared" si="8"/>
        <v>150</v>
      </c>
      <c r="V27" s="17"/>
    </row>
    <row r="28" spans="2:22" ht="15.5" x14ac:dyDescent="0.35">
      <c r="B28" s="12"/>
      <c r="C28" s="55" t="s">
        <v>26</v>
      </c>
      <c r="D28" s="16"/>
      <c r="E28" s="15"/>
      <c r="F28" s="15"/>
      <c r="G28" s="18"/>
      <c r="H28" s="15"/>
      <c r="I28" s="61">
        <f>SUM(I24:I27)</f>
        <v>16590</v>
      </c>
      <c r="J28" s="15"/>
      <c r="K28" s="15" t="s">
        <v>33</v>
      </c>
      <c r="L28" s="15"/>
      <c r="M28" s="15"/>
      <c r="N28" s="15"/>
      <c r="O28" s="15"/>
      <c r="P28" s="15"/>
      <c r="Q28" s="15"/>
      <c r="R28" s="16"/>
      <c r="S28" s="16"/>
      <c r="T28" s="16"/>
      <c r="U28" s="61">
        <f>SUM(U24:U27)</f>
        <v>15420</v>
      </c>
      <c r="V28" s="17"/>
    </row>
    <row r="29" spans="2:22" x14ac:dyDescent="0.35">
      <c r="B29" s="12"/>
      <c r="C29" s="16"/>
      <c r="D29" s="16"/>
      <c r="E29" s="15"/>
      <c r="F29" s="15"/>
      <c r="G29" s="18"/>
      <c r="H29" s="15"/>
      <c r="I29" s="15"/>
      <c r="J29" s="15"/>
      <c r="K29" s="15"/>
      <c r="L29" s="15"/>
      <c r="M29" s="15"/>
      <c r="N29" s="15"/>
      <c r="O29" s="15"/>
      <c r="P29" s="15"/>
      <c r="Q29" s="15"/>
      <c r="R29" s="16"/>
      <c r="S29" s="16"/>
      <c r="T29" s="16"/>
      <c r="U29" s="16"/>
      <c r="V29" s="17"/>
    </row>
    <row r="30" spans="2:22" ht="32.5" customHeight="1" x14ac:dyDescent="0.35">
      <c r="B30" s="12"/>
      <c r="C30" s="78" t="s">
        <v>68</v>
      </c>
      <c r="D30" s="79"/>
      <c r="E30" s="79"/>
      <c r="F30" s="79"/>
      <c r="G30" s="79"/>
      <c r="H30" s="79"/>
      <c r="I30" s="79"/>
      <c r="J30" s="79"/>
      <c r="K30" s="79"/>
      <c r="L30" s="15"/>
      <c r="M30" s="15"/>
      <c r="N30" s="15"/>
      <c r="O30" s="15"/>
      <c r="P30" s="15"/>
      <c r="Q30" s="15"/>
      <c r="R30" s="16"/>
      <c r="S30" s="16"/>
      <c r="T30" s="16"/>
      <c r="U30" s="16"/>
      <c r="V30" s="17"/>
    </row>
    <row r="31" spans="2:22" x14ac:dyDescent="0.35">
      <c r="B31" s="12"/>
      <c r="C31" s="16"/>
      <c r="D31" s="16"/>
      <c r="E31" s="15"/>
      <c r="F31" s="15"/>
      <c r="G31" s="18"/>
      <c r="H31" s="15"/>
      <c r="I31" s="15"/>
      <c r="J31" s="15"/>
      <c r="K31" s="15"/>
      <c r="L31" s="15"/>
      <c r="M31" s="15"/>
      <c r="N31" s="15"/>
      <c r="O31" s="15"/>
      <c r="P31" s="15"/>
      <c r="Q31" s="15"/>
      <c r="R31" s="16"/>
      <c r="S31" s="16"/>
      <c r="T31" s="16"/>
      <c r="U31" s="16"/>
      <c r="V31" s="17"/>
    </row>
    <row r="32" spans="2:22" ht="15.5" x14ac:dyDescent="0.35">
      <c r="B32" s="12"/>
      <c r="C32" s="16" t="s">
        <v>66</v>
      </c>
      <c r="D32" s="16"/>
      <c r="E32" s="15"/>
      <c r="F32" s="15"/>
      <c r="G32" s="18"/>
      <c r="H32" s="15"/>
      <c r="I32" s="15"/>
      <c r="J32" s="15"/>
      <c r="K32" s="15"/>
      <c r="L32" s="15"/>
      <c r="M32" s="15"/>
      <c r="N32" s="15"/>
      <c r="O32" s="15"/>
      <c r="P32" s="15"/>
      <c r="Q32" s="15"/>
      <c r="R32" s="16"/>
      <c r="S32" s="16"/>
      <c r="T32" s="16"/>
      <c r="U32" s="16"/>
      <c r="V32" s="17"/>
    </row>
    <row r="33" spans="1:22" x14ac:dyDescent="0.35">
      <c r="B33" s="12"/>
      <c r="C33" s="16" t="s">
        <v>63</v>
      </c>
      <c r="D33" s="16"/>
      <c r="E33" s="15"/>
      <c r="F33" s="15"/>
      <c r="G33" s="18"/>
      <c r="H33" s="15"/>
      <c r="I33" s="15"/>
      <c r="J33" s="15"/>
      <c r="K33" s="15"/>
      <c r="L33" s="15"/>
      <c r="M33" s="15"/>
      <c r="N33" s="15"/>
      <c r="O33" s="15"/>
      <c r="P33" s="15"/>
      <c r="Q33" s="15"/>
      <c r="R33" s="16"/>
      <c r="S33" s="16"/>
      <c r="T33" s="16"/>
      <c r="U33" s="16"/>
      <c r="V33" s="17"/>
    </row>
    <row r="34" spans="1:22" x14ac:dyDescent="0.35">
      <c r="B34" s="12"/>
      <c r="C34" s="16"/>
      <c r="D34" s="16"/>
      <c r="E34" s="15"/>
      <c r="F34" s="15"/>
      <c r="G34" s="18"/>
      <c r="H34" s="15"/>
      <c r="I34" s="15"/>
      <c r="J34" s="15"/>
      <c r="K34" s="15"/>
      <c r="L34" s="15"/>
      <c r="M34" s="15"/>
      <c r="N34" s="15"/>
      <c r="O34" s="15"/>
      <c r="P34" s="15"/>
      <c r="Q34" s="15"/>
      <c r="R34" s="16"/>
      <c r="S34" s="16"/>
      <c r="T34" s="16"/>
      <c r="U34" s="16"/>
      <c r="V34" s="17"/>
    </row>
    <row r="35" spans="1:22" ht="15.5" x14ac:dyDescent="0.35">
      <c r="B35" s="12"/>
      <c r="C35" s="16" t="s">
        <v>67</v>
      </c>
      <c r="D35" s="16"/>
      <c r="E35" s="15"/>
      <c r="F35" s="15"/>
      <c r="G35" s="18"/>
      <c r="H35" s="15"/>
      <c r="I35" s="15"/>
      <c r="J35" s="15"/>
      <c r="K35" s="15"/>
      <c r="L35" s="15"/>
      <c r="M35" s="15"/>
      <c r="N35" s="15"/>
      <c r="O35" s="15"/>
      <c r="P35" s="15"/>
      <c r="Q35" s="15"/>
      <c r="R35" s="16"/>
      <c r="S35" s="16"/>
      <c r="T35" s="16"/>
      <c r="U35" s="16"/>
      <c r="V35" s="17"/>
    </row>
    <row r="36" spans="1:22" ht="9" customHeight="1" thickBot="1" x14ac:dyDescent="0.4">
      <c r="B36" s="65"/>
      <c r="C36" s="66"/>
      <c r="D36" s="66"/>
      <c r="E36" s="67"/>
      <c r="F36" s="67"/>
      <c r="G36" s="68"/>
      <c r="H36" s="67"/>
      <c r="I36" s="67"/>
      <c r="J36" s="67"/>
      <c r="K36" s="67"/>
      <c r="L36" s="67"/>
      <c r="M36" s="67"/>
      <c r="N36" s="67"/>
      <c r="O36" s="67"/>
      <c r="P36" s="67"/>
      <c r="Q36" s="67"/>
      <c r="R36" s="66"/>
      <c r="S36" s="66"/>
      <c r="T36" s="66"/>
      <c r="U36" s="66"/>
      <c r="V36" s="69"/>
    </row>
    <row r="39" spans="1:22" x14ac:dyDescent="0.35">
      <c r="A39" s="1" t="s">
        <v>50</v>
      </c>
      <c r="C39" s="1" t="s">
        <v>55</v>
      </c>
      <c r="E39" s="1"/>
      <c r="F39" s="1"/>
      <c r="G39" s="1"/>
      <c r="H39" s="1"/>
      <c r="I39" s="1"/>
      <c r="J39" s="1"/>
      <c r="K39" s="1"/>
      <c r="L39" s="1"/>
      <c r="M39" s="1"/>
      <c r="N39" s="1"/>
      <c r="O39" s="1"/>
      <c r="P39" s="1"/>
      <c r="Q39" s="1"/>
    </row>
    <row r="40" spans="1:22" x14ac:dyDescent="0.35">
      <c r="A40" s="1" t="s">
        <v>51</v>
      </c>
      <c r="C40" s="1" t="s">
        <v>56</v>
      </c>
    </row>
    <row r="41" spans="1:22" x14ac:dyDescent="0.35">
      <c r="A41" s="1" t="s">
        <v>52</v>
      </c>
      <c r="C41" s="72" t="s">
        <v>57</v>
      </c>
    </row>
    <row r="42" spans="1:22" x14ac:dyDescent="0.35">
      <c r="A42" s="1" t="s">
        <v>53</v>
      </c>
      <c r="C42" s="73" t="s">
        <v>58</v>
      </c>
    </row>
    <row r="43" spans="1:22" x14ac:dyDescent="0.35">
      <c r="A43" s="74" t="s">
        <v>54</v>
      </c>
      <c r="B43" s="74"/>
      <c r="C43" s="1" t="s">
        <v>60</v>
      </c>
    </row>
    <row r="44" spans="1:22" s="73" customFormat="1" x14ac:dyDescent="0.35">
      <c r="C44" s="73" t="s">
        <v>65</v>
      </c>
      <c r="E44" s="75"/>
      <c r="F44" s="75"/>
      <c r="G44" s="76"/>
      <c r="H44" s="75"/>
      <c r="I44" s="75"/>
      <c r="J44" s="75"/>
      <c r="K44" s="75"/>
      <c r="L44" s="75"/>
      <c r="M44" s="75"/>
      <c r="N44" s="75"/>
      <c r="O44" s="75"/>
      <c r="P44" s="75"/>
      <c r="Q44" s="75"/>
    </row>
  </sheetData>
  <mergeCells count="1">
    <mergeCell ref="C30:K30"/>
  </mergeCells>
  <pageMargins left="0.52" right="0.37" top="0.39" bottom="0.39" header="0.3" footer="0.3"/>
  <pageSetup scale="71" orientation="landscape" r:id="rId1"/>
  <headerFooter>
    <oddHeader>&amp;C&amp;G</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ltText="CFO">
                <anchor moveWithCells="1">
                  <from>
                    <xdr:col>3</xdr:col>
                    <xdr:colOff>266700</xdr:colOff>
                    <xdr:row>4</xdr:row>
                    <xdr:rowOff>190500</xdr:rowOff>
                  </from>
                  <to>
                    <xdr:col>3</xdr:col>
                    <xdr:colOff>476250</xdr:colOff>
                    <xdr:row>5</xdr:row>
                    <xdr:rowOff>203200</xdr:rowOff>
                  </to>
                </anchor>
              </controlPr>
            </control>
          </mc:Choice>
        </mc:AlternateContent>
        <mc:AlternateContent xmlns:mc="http://schemas.openxmlformats.org/markup-compatibility/2006">
          <mc:Choice Requires="x14">
            <control shapeId="1033" r:id="rId5" name="Check Box 9">
              <controlPr defaultSize="0" autoFill="0" autoLine="0" autoPict="0" altText="procurement office">
                <anchor moveWithCells="1">
                  <from>
                    <xdr:col>4</xdr:col>
                    <xdr:colOff>527050</xdr:colOff>
                    <xdr:row>4</xdr:row>
                    <xdr:rowOff>184150</xdr:rowOff>
                  </from>
                  <to>
                    <xdr:col>5</xdr:col>
                    <xdr:colOff>88900</xdr:colOff>
                    <xdr:row>5</xdr:row>
                    <xdr:rowOff>190500</xdr:rowOff>
                  </to>
                </anchor>
              </controlPr>
            </control>
          </mc:Choice>
        </mc:AlternateContent>
        <mc:AlternateContent xmlns:mc="http://schemas.openxmlformats.org/markup-compatibility/2006">
          <mc:Choice Requires="x14">
            <control shapeId="1035" r:id="rId6" name="Check Box 11">
              <controlPr defaultSize="0" autoFill="0" autoLine="0" autoPict="0" altText="contract administer">
                <anchor moveWithCells="1">
                  <from>
                    <xdr:col>8</xdr:col>
                    <xdr:colOff>438150</xdr:colOff>
                    <xdr:row>4</xdr:row>
                    <xdr:rowOff>184150</xdr:rowOff>
                  </from>
                  <to>
                    <xdr:col>8</xdr:col>
                    <xdr:colOff>647700</xdr:colOff>
                    <xdr:row>5</xdr:row>
                    <xdr:rowOff>190500</xdr:rowOff>
                  </to>
                </anchor>
              </controlPr>
            </control>
          </mc:Choice>
        </mc:AlternateContent>
        <mc:AlternateContent xmlns:mc="http://schemas.openxmlformats.org/markup-compatibility/2006">
          <mc:Choice Requires="x14">
            <control shapeId="1037" r:id="rId7" name="Check Box 13">
              <controlPr defaultSize="0" autoFill="0" autoLine="0" autoPict="0" altText="or equivant">
                <anchor moveWithCells="1">
                  <from>
                    <xdr:col>10</xdr:col>
                    <xdr:colOff>565150</xdr:colOff>
                    <xdr:row>4</xdr:row>
                    <xdr:rowOff>184150</xdr:rowOff>
                  </from>
                  <to>
                    <xdr:col>10</xdr:col>
                    <xdr:colOff>781050</xdr:colOff>
                    <xdr:row>5</xdr:row>
                    <xdr:rowOff>190500</xdr:rowOff>
                  </to>
                </anchor>
              </controlPr>
            </control>
          </mc:Choice>
        </mc:AlternateContent>
        <mc:AlternateContent xmlns:mc="http://schemas.openxmlformats.org/markup-compatibility/2006">
          <mc:Choice Requires="x14">
            <control shapeId="1038" r:id="rId8" name="Check Box 14">
              <controlPr defaultSize="0" autoFill="0" autoLine="0" autoPict="0" altText="prime">
                <anchor moveWithCells="1">
                  <from>
                    <xdr:col>10</xdr:col>
                    <xdr:colOff>374650</xdr:colOff>
                    <xdr:row>1</xdr:row>
                    <xdr:rowOff>247650</xdr:rowOff>
                  </from>
                  <to>
                    <xdr:col>10</xdr:col>
                    <xdr:colOff>590550</xdr:colOff>
                    <xdr:row>2</xdr:row>
                    <xdr:rowOff>203200</xdr:rowOff>
                  </to>
                </anchor>
              </controlPr>
            </control>
          </mc:Choice>
        </mc:AlternateContent>
        <mc:AlternateContent xmlns:mc="http://schemas.openxmlformats.org/markup-compatibility/2006">
          <mc:Choice Requires="x14">
            <control shapeId="1039" r:id="rId9" name="Check Box 15">
              <controlPr defaultSize="0" autoFill="0" autoLine="0" autoPict="0" altText="sub">
                <anchor moveWithCells="1">
                  <from>
                    <xdr:col>12</xdr:col>
                    <xdr:colOff>247650</xdr:colOff>
                    <xdr:row>1</xdr:row>
                    <xdr:rowOff>247650</xdr:rowOff>
                  </from>
                  <to>
                    <xdr:col>12</xdr:col>
                    <xdr:colOff>457200</xdr:colOff>
                    <xdr:row>2</xdr:row>
                    <xdr:rowOff>203200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14</xdr:col>
                    <xdr:colOff>19050</xdr:colOff>
                    <xdr:row>28</xdr:row>
                    <xdr:rowOff>171450</xdr:rowOff>
                  </from>
                  <to>
                    <xdr:col>18</xdr:col>
                    <xdr:colOff>374650</xdr:colOff>
                    <xdr:row>29</xdr:row>
                    <xdr:rowOff>209550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361950</xdr:colOff>
                    <xdr:row>28</xdr:row>
                    <xdr:rowOff>184150</xdr:rowOff>
                  </from>
                  <to>
                    <xdr:col>20</xdr:col>
                    <xdr:colOff>1123950</xdr:colOff>
                    <xdr:row>29</xdr:row>
                    <xdr:rowOff>215900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14</xdr:col>
                    <xdr:colOff>0</xdr:colOff>
                    <xdr:row>30</xdr:row>
                    <xdr:rowOff>171450</xdr:rowOff>
                  </from>
                  <to>
                    <xdr:col>18</xdr:col>
                    <xdr:colOff>361950</xdr:colOff>
                    <xdr:row>32</xdr:row>
                    <xdr:rowOff>12700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18</xdr:col>
                    <xdr:colOff>361950</xdr:colOff>
                    <xdr:row>30</xdr:row>
                    <xdr:rowOff>146050</xdr:rowOff>
                  </from>
                  <to>
                    <xdr:col>20</xdr:col>
                    <xdr:colOff>1123950</xdr:colOff>
                    <xdr:row>32</xdr:row>
                    <xdr:rowOff>12700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14</xdr:col>
                    <xdr:colOff>0</xdr:colOff>
                    <xdr:row>33</xdr:row>
                    <xdr:rowOff>165100</xdr:rowOff>
                  </from>
                  <to>
                    <xdr:col>18</xdr:col>
                    <xdr:colOff>304800</xdr:colOff>
                    <xdr:row>35</xdr:row>
                    <xdr:rowOff>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18</xdr:col>
                    <xdr:colOff>361950</xdr:colOff>
                    <xdr:row>33</xdr:row>
                    <xdr:rowOff>152400</xdr:rowOff>
                  </from>
                  <to>
                    <xdr:col>20</xdr:col>
                    <xdr:colOff>1123950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CostAnalysis</vt:lpstr>
    </vt:vector>
  </TitlesOfParts>
  <Company>Caltrans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s139000</dc:creator>
  <cp:lastModifiedBy>Pham, The@DOT</cp:lastModifiedBy>
  <cp:lastPrinted>2017-01-12T21:03:28Z</cp:lastPrinted>
  <dcterms:created xsi:type="dcterms:W3CDTF">2016-02-19T21:43:18Z</dcterms:created>
  <dcterms:modified xsi:type="dcterms:W3CDTF">2022-09-21T17:13:37Z</dcterms:modified>
</cp:coreProperties>
</file>